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K:\Sensitivt\Klinikk\Hormonlaboratoriet\Risikovurderinger\"/>
    </mc:Choice>
  </mc:AlternateContent>
  <xr:revisionPtr revIDLastSave="0" documentId="13_ncr:1_{07F8523B-8A93-4DB6-BA11-340C45DEAB06}" xr6:coauthVersionLast="47" xr6:coauthVersionMax="47" xr10:uidLastSave="{00000000-0000-0000-0000-000000000000}"/>
  <bookViews>
    <workbookView xWindow="-98" yWindow="-98" windowWidth="21795" windowHeight="13875" tabRatio="584" firstSheet="2" activeTab="3" xr2:uid="{00000000-000D-0000-FFFF-FFFF00000000}"/>
  </bookViews>
  <sheets>
    <sheet name="Vedleggsinformasjon" sheetId="10" r:id="rId1"/>
    <sheet name="Veiledning" sheetId="7" r:id="rId2"/>
    <sheet name="1 Akseptkriterier" sheetId="3" r:id="rId3"/>
    <sheet name="2 Risikoanalyse" sheetId="1" r:id="rId4"/>
    <sheet name="3 Risikokart" sheetId="4" r:id="rId5"/>
    <sheet name="4 Handlingsplan" sheetId="2" r:id="rId6"/>
    <sheet name="5 Effektvurdering" sheetId="6" r:id="rId7"/>
  </sheets>
  <definedNames>
    <definedName name="TypeRisikovurdering">#REF!</definedName>
    <definedName name="_xlnm.Print_Area" localSheetId="2">'1 Akseptkriterier'!$A$1:$G$21</definedName>
    <definedName name="_xlnm.Print_Area" localSheetId="3">'2 Risikoanalyse'!$A$1:$R$51</definedName>
    <definedName name="_xlnm.Print_Area" localSheetId="4">'3 Risikokart'!$A$9:$H$38</definedName>
    <definedName name="_xlnm.Print_Area" localSheetId="5">'4 Handlingsplan'!$A$1:$AA$47</definedName>
    <definedName name="_xlnm.Print_Area" localSheetId="6">'5 Effektvurdering'!$A$1:$Z$68</definedName>
    <definedName name="_xlnm.Print_Titles" localSheetId="5">'4 Handlingsplan'!$1:$7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B20" i="6"/>
  <c r="A20" i="6"/>
  <c r="B20" i="2"/>
  <c r="A20" i="2"/>
  <c r="B15" i="2" l="1"/>
  <c r="B16" i="2"/>
  <c r="D19" i="6" l="1"/>
  <c r="A12" i="6"/>
  <c r="B10" i="2"/>
  <c r="A19" i="6"/>
  <c r="A18" i="6"/>
  <c r="A17" i="6"/>
  <c r="A15" i="6"/>
  <c r="A14" i="6"/>
  <c r="A13" i="6"/>
  <c r="A11" i="6"/>
  <c r="B19" i="6"/>
  <c r="B18" i="6"/>
  <c r="B17" i="6"/>
  <c r="B15" i="6"/>
  <c r="B14" i="6"/>
  <c r="B13" i="6"/>
  <c r="B12" i="6"/>
  <c r="B11" i="6"/>
  <c r="C11" i="2"/>
  <c r="D19" i="2"/>
  <c r="A19" i="2"/>
  <c r="A17" i="2"/>
  <c r="A16" i="2"/>
  <c r="B19" i="2"/>
  <c r="B18" i="2"/>
  <c r="B17" i="2"/>
  <c r="A15" i="2"/>
  <c r="A14" i="2"/>
  <c r="A13" i="2"/>
  <c r="A12" i="2"/>
  <c r="A11" i="2"/>
  <c r="A8" i="2"/>
  <c r="B14" i="2"/>
  <c r="B13" i="2"/>
  <c r="B12" i="2"/>
  <c r="B11" i="2"/>
  <c r="E3" i="4"/>
  <c r="Q10" i="1" l="1"/>
  <c r="Q11" i="1"/>
  <c r="Q13" i="1"/>
  <c r="Q14" i="1"/>
  <c r="Q15" i="1"/>
  <c r="Q16" i="1"/>
  <c r="Q17" i="1"/>
  <c r="Q18" i="1"/>
  <c r="Q19"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9" i="1"/>
  <c r="O10" i="1"/>
  <c r="O11" i="1"/>
  <c r="O13" i="1"/>
  <c r="C12" i="2" s="1"/>
  <c r="O14" i="1"/>
  <c r="C13" i="2" s="1"/>
  <c r="O15" i="1"/>
  <c r="C14" i="2" s="1"/>
  <c r="O16" i="1"/>
  <c r="O17" i="1"/>
  <c r="C15" i="6" s="1"/>
  <c r="O18" i="1"/>
  <c r="O19"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9" i="1"/>
  <c r="C15" i="2" l="1"/>
  <c r="C14" i="6"/>
  <c r="P21" i="1"/>
  <c r="D20" i="2" s="1"/>
  <c r="P46" i="1"/>
  <c r="P34" i="1"/>
  <c r="P22" i="1"/>
  <c r="P39" i="1"/>
  <c r="P27" i="1"/>
  <c r="P28" i="1"/>
  <c r="P33" i="1"/>
  <c r="P45" i="1"/>
  <c r="P16" i="1"/>
  <c r="P40" i="1"/>
  <c r="P44" i="1"/>
  <c r="P38" i="1"/>
  <c r="P32" i="1"/>
  <c r="P26" i="1"/>
  <c r="P19" i="1"/>
  <c r="D18" i="6" s="1"/>
  <c r="P49" i="1"/>
  <c r="P43" i="1"/>
  <c r="P37" i="1"/>
  <c r="P31" i="1"/>
  <c r="P25" i="1"/>
  <c r="P15" i="1"/>
  <c r="P48" i="1"/>
  <c r="P42" i="1"/>
  <c r="P36" i="1"/>
  <c r="P30" i="1"/>
  <c r="P24" i="1"/>
  <c r="P47" i="1"/>
  <c r="P41" i="1"/>
  <c r="P35" i="1"/>
  <c r="P29" i="1"/>
  <c r="P23" i="1"/>
  <c r="P18" i="1"/>
  <c r="P17" i="1"/>
  <c r="P11" i="1"/>
  <c r="P9" i="1"/>
  <c r="P14" i="1"/>
  <c r="P13" i="1"/>
  <c r="P10" i="1"/>
  <c r="Y17" i="2" l="1"/>
  <c r="Y18" i="2"/>
  <c r="W17" i="2"/>
  <c r="X17" i="2" s="1"/>
  <c r="W18" i="2"/>
  <c r="X18" i="2" s="1"/>
  <c r="J4" i="6" l="1"/>
  <c r="B8" i="6"/>
  <c r="B9" i="6"/>
  <c r="B10" i="6"/>
  <c r="J2" i="6"/>
  <c r="G4" i="6"/>
  <c r="G3" i="6"/>
  <c r="G2" i="6"/>
  <c r="B2" i="6"/>
  <c r="L4" i="2"/>
  <c r="L2" i="2"/>
  <c r="G3" i="2"/>
  <c r="G2" i="2"/>
  <c r="B2" i="2"/>
  <c r="G4" i="4"/>
  <c r="G3" i="4"/>
  <c r="E4" i="4"/>
  <c r="E2" i="4"/>
  <c r="B2" i="4"/>
  <c r="W9" i="2"/>
  <c r="Y9" i="2"/>
  <c r="W10" i="2"/>
  <c r="X10" i="2" s="1"/>
  <c r="Y10" i="2"/>
  <c r="W11" i="2"/>
  <c r="Y11" i="2"/>
  <c r="W12" i="2"/>
  <c r="Y12" i="2"/>
  <c r="W13" i="2"/>
  <c r="X13" i="2" s="1"/>
  <c r="Y13" i="2"/>
  <c r="W14" i="2"/>
  <c r="Y14" i="2"/>
  <c r="W15" i="2"/>
  <c r="Y15" i="2"/>
  <c r="W16" i="2"/>
  <c r="Y16" i="2"/>
  <c r="W19" i="2"/>
  <c r="Y19" i="2"/>
  <c r="W20" i="2"/>
  <c r="Y20" i="2"/>
  <c r="W21" i="2"/>
  <c r="Y21" i="2"/>
  <c r="W22" i="2"/>
  <c r="X22" i="2" s="1"/>
  <c r="Y22" i="2"/>
  <c r="W23" i="2"/>
  <c r="Y23" i="2"/>
  <c r="W24" i="2"/>
  <c r="X24" i="2" s="1"/>
  <c r="Y24" i="2"/>
  <c r="W25" i="2"/>
  <c r="Y25" i="2"/>
  <c r="W26" i="2"/>
  <c r="Y26" i="2"/>
  <c r="W27" i="2"/>
  <c r="Y27" i="2"/>
  <c r="W28" i="2"/>
  <c r="X28" i="2" s="1"/>
  <c r="Y28" i="2"/>
  <c r="W29" i="2"/>
  <c r="Y29" i="2"/>
  <c r="W30" i="2"/>
  <c r="X30" i="2" s="1"/>
  <c r="Y30" i="2"/>
  <c r="W31" i="2"/>
  <c r="X31" i="2" s="1"/>
  <c r="Y31" i="2"/>
  <c r="W32" i="2"/>
  <c r="Y32" i="2"/>
  <c r="W33" i="2"/>
  <c r="Y33" i="2"/>
  <c r="W34" i="2"/>
  <c r="Y34" i="2"/>
  <c r="W35" i="2"/>
  <c r="Y35" i="2"/>
  <c r="W36" i="2"/>
  <c r="Y36" i="2"/>
  <c r="W37" i="2"/>
  <c r="X37" i="2" s="1"/>
  <c r="Y37" i="2"/>
  <c r="W38" i="2"/>
  <c r="Y38" i="2"/>
  <c r="X38" i="2" s="1"/>
  <c r="W39" i="2"/>
  <c r="Y39" i="2"/>
  <c r="W40" i="2"/>
  <c r="Y40" i="2"/>
  <c r="W41" i="2"/>
  <c r="Y41" i="2"/>
  <c r="W42" i="2"/>
  <c r="X42" i="2" s="1"/>
  <c r="Y42" i="2"/>
  <c r="W43" i="2"/>
  <c r="Y43" i="2"/>
  <c r="W44" i="2"/>
  <c r="Y44" i="2"/>
  <c r="W45" i="2"/>
  <c r="Y45" i="2"/>
  <c r="W46" i="2"/>
  <c r="Y46" i="2"/>
  <c r="W47" i="2"/>
  <c r="Y47" i="2"/>
  <c r="Y8" i="2"/>
  <c r="W8" i="2"/>
  <c r="E38" i="2"/>
  <c r="E28" i="6"/>
  <c r="F17" i="6"/>
  <c r="F16" i="6"/>
  <c r="F14" i="6"/>
  <c r="F13" i="6"/>
  <c r="F12" i="6"/>
  <c r="F11" i="6"/>
  <c r="F10" i="6"/>
  <c r="B16" i="6"/>
  <c r="A16" i="6"/>
  <c r="A10" i="6"/>
  <c r="F17" i="2"/>
  <c r="F16" i="2"/>
  <c r="F14" i="2"/>
  <c r="F13" i="2"/>
  <c r="F12" i="2"/>
  <c r="F11" i="2"/>
  <c r="F10" i="2"/>
  <c r="A10" i="2"/>
  <c r="C8" i="6"/>
  <c r="A10" i="1"/>
  <c r="A9" i="2" s="1"/>
  <c r="E9" i="6"/>
  <c r="C10" i="6"/>
  <c r="E10" i="2"/>
  <c r="C11" i="6"/>
  <c r="E11" i="6"/>
  <c r="C12" i="6"/>
  <c r="E12" i="2"/>
  <c r="C13" i="6"/>
  <c r="E13" i="2"/>
  <c r="E14" i="2"/>
  <c r="C16" i="6"/>
  <c r="E16" i="2"/>
  <c r="C17" i="6"/>
  <c r="E17" i="2"/>
  <c r="E18" i="6"/>
  <c r="C19" i="2"/>
  <c r="E20" i="2"/>
  <c r="E21" i="2"/>
  <c r="C22" i="6"/>
  <c r="E22" i="2"/>
  <c r="E23" i="2"/>
  <c r="E24" i="2"/>
  <c r="C25" i="2"/>
  <c r="E25" i="6"/>
  <c r="E27" i="2"/>
  <c r="C30" i="2"/>
  <c r="E30" i="6"/>
  <c r="E31" i="2"/>
  <c r="E32" i="2"/>
  <c r="C33" i="2"/>
  <c r="E33" i="2"/>
  <c r="E34" i="6"/>
  <c r="C35" i="2"/>
  <c r="E35" i="6"/>
  <c r="C36" i="2"/>
  <c r="E37" i="2"/>
  <c r="C39" i="2"/>
  <c r="C40" i="2"/>
  <c r="E40" i="6"/>
  <c r="C43" i="2"/>
  <c r="E43" i="6"/>
  <c r="C45" i="6"/>
  <c r="C46" i="6"/>
  <c r="E46" i="6"/>
  <c r="C47" i="2"/>
  <c r="E47" i="2"/>
  <c r="A2" i="4"/>
  <c r="A3" i="4"/>
  <c r="F3" i="4"/>
  <c r="A4" i="4"/>
  <c r="F4" i="4"/>
  <c r="C2" i="2"/>
  <c r="D2" i="4" s="1"/>
  <c r="B3" i="2"/>
  <c r="B3" i="4" s="1"/>
  <c r="C3" i="2"/>
  <c r="D3" i="4" s="1"/>
  <c r="G4" i="2"/>
  <c r="C5" i="2"/>
  <c r="D5" i="2"/>
  <c r="E5" i="2"/>
  <c r="C6" i="2"/>
  <c r="D6" i="2"/>
  <c r="E6" i="2"/>
  <c r="F6" i="2"/>
  <c r="C7" i="2"/>
  <c r="D7" i="2"/>
  <c r="E7" i="2"/>
  <c r="F7" i="2"/>
  <c r="B8" i="2"/>
  <c r="F8" i="2"/>
  <c r="C9" i="2"/>
  <c r="E9" i="2"/>
  <c r="F9" i="2"/>
  <c r="F18" i="2"/>
  <c r="E19" i="2"/>
  <c r="F19" i="2"/>
  <c r="F20" i="2"/>
  <c r="B21" i="2"/>
  <c r="C21" i="2"/>
  <c r="F21" i="2"/>
  <c r="B22" i="2"/>
  <c r="F22" i="2"/>
  <c r="B23" i="2"/>
  <c r="C23" i="2"/>
  <c r="F23" i="2"/>
  <c r="B24" i="2"/>
  <c r="C24" i="2"/>
  <c r="F24" i="2"/>
  <c r="B25" i="2"/>
  <c r="F25" i="2"/>
  <c r="B26" i="2"/>
  <c r="C26" i="2"/>
  <c r="F26" i="2"/>
  <c r="B27" i="2"/>
  <c r="C27" i="2"/>
  <c r="F27" i="2"/>
  <c r="B28" i="2"/>
  <c r="C28" i="2"/>
  <c r="E28" i="2"/>
  <c r="F28" i="2"/>
  <c r="B29" i="2"/>
  <c r="C29" i="2"/>
  <c r="E29" i="2"/>
  <c r="F29" i="2"/>
  <c r="B30" i="2"/>
  <c r="F30" i="2"/>
  <c r="B31" i="2"/>
  <c r="C31" i="2"/>
  <c r="F31" i="2"/>
  <c r="B32" i="2"/>
  <c r="C32" i="2"/>
  <c r="F32" i="2"/>
  <c r="B33" i="2"/>
  <c r="F33" i="2"/>
  <c r="B34" i="2"/>
  <c r="C34" i="2"/>
  <c r="E34" i="2"/>
  <c r="F34" i="2"/>
  <c r="B35" i="2"/>
  <c r="F35" i="2"/>
  <c r="B36" i="2"/>
  <c r="E36" i="2"/>
  <c r="F36" i="2"/>
  <c r="B37" i="2"/>
  <c r="C37" i="2"/>
  <c r="F37" i="2"/>
  <c r="B38" i="2"/>
  <c r="C38" i="2"/>
  <c r="F38" i="2"/>
  <c r="B39" i="2"/>
  <c r="E39" i="2"/>
  <c r="F39" i="2"/>
  <c r="B40" i="2"/>
  <c r="F40" i="2"/>
  <c r="B41" i="2"/>
  <c r="C41" i="2"/>
  <c r="E41" i="2"/>
  <c r="F41" i="2"/>
  <c r="B42" i="2"/>
  <c r="E42" i="2"/>
  <c r="F42" i="2"/>
  <c r="B43" i="2"/>
  <c r="F43" i="2"/>
  <c r="B44" i="2"/>
  <c r="C44" i="2"/>
  <c r="E44" i="2"/>
  <c r="F44" i="2"/>
  <c r="B45" i="2"/>
  <c r="E45" i="2"/>
  <c r="F45" i="2"/>
  <c r="B46" i="2"/>
  <c r="F46" i="2"/>
  <c r="B47" i="2"/>
  <c r="F47" i="2"/>
  <c r="AE1" i="6"/>
  <c r="AG1" i="6"/>
  <c r="AI1" i="6" s="1"/>
  <c r="C2" i="6"/>
  <c r="AE2" i="6"/>
  <c r="AG2" i="6"/>
  <c r="AI2" i="6" s="1"/>
  <c r="B3" i="6"/>
  <c r="C3" i="6"/>
  <c r="AG4" i="6"/>
  <c r="AI4" i="6" s="1"/>
  <c r="C5" i="6"/>
  <c r="D5" i="6"/>
  <c r="E5" i="6"/>
  <c r="AG5" i="6"/>
  <c r="C6" i="6"/>
  <c r="D6" i="6"/>
  <c r="E6" i="6"/>
  <c r="F6" i="6"/>
  <c r="C7" i="6"/>
  <c r="D7" i="6"/>
  <c r="E7" i="6"/>
  <c r="F7" i="6"/>
  <c r="A8" i="6"/>
  <c r="F8" i="6"/>
  <c r="G8" i="6"/>
  <c r="H8" i="6"/>
  <c r="I8" i="6"/>
  <c r="J8" i="6"/>
  <c r="W8" i="6"/>
  <c r="Y8" i="6"/>
  <c r="C9" i="6"/>
  <c r="F9" i="6"/>
  <c r="G9" i="6"/>
  <c r="H9" i="6"/>
  <c r="I9" i="6"/>
  <c r="J9" i="6"/>
  <c r="W9" i="6"/>
  <c r="Y9" i="6"/>
  <c r="G10" i="6"/>
  <c r="H10" i="6"/>
  <c r="I10" i="6"/>
  <c r="J10" i="6"/>
  <c r="W10" i="6"/>
  <c r="Y10" i="6"/>
  <c r="G11" i="6"/>
  <c r="H11" i="6"/>
  <c r="I11" i="6"/>
  <c r="J11" i="6"/>
  <c r="W11" i="6"/>
  <c r="Y11" i="6"/>
  <c r="G12" i="6"/>
  <c r="H12" i="6"/>
  <c r="I12" i="6"/>
  <c r="J12" i="6"/>
  <c r="W12" i="6"/>
  <c r="Y12" i="6"/>
  <c r="G13" i="6"/>
  <c r="H13" i="6"/>
  <c r="I13" i="6"/>
  <c r="J13" i="6"/>
  <c r="W13" i="6"/>
  <c r="Y13" i="6"/>
  <c r="G14" i="6"/>
  <c r="H14" i="6"/>
  <c r="I14" i="6"/>
  <c r="J14" i="6"/>
  <c r="W14" i="6"/>
  <c r="Y14" i="6"/>
  <c r="G15" i="6"/>
  <c r="H15" i="6"/>
  <c r="I15" i="6"/>
  <c r="J15" i="6"/>
  <c r="W15" i="6"/>
  <c r="Y15" i="6"/>
  <c r="G16" i="6"/>
  <c r="H16" i="6"/>
  <c r="I16" i="6"/>
  <c r="J16" i="6"/>
  <c r="W16" i="6"/>
  <c r="Y16" i="6"/>
  <c r="G17" i="6"/>
  <c r="H17" i="6"/>
  <c r="I17" i="6"/>
  <c r="J17" i="6"/>
  <c r="W17" i="6"/>
  <c r="Y17" i="6"/>
  <c r="F18" i="6"/>
  <c r="G18" i="6"/>
  <c r="H18" i="6"/>
  <c r="I18" i="6"/>
  <c r="J18" i="6"/>
  <c r="W18" i="6"/>
  <c r="Y18" i="6"/>
  <c r="F19" i="6"/>
  <c r="G19" i="6"/>
  <c r="H19" i="6"/>
  <c r="I19" i="6"/>
  <c r="J19" i="6"/>
  <c r="W19" i="6"/>
  <c r="Y19" i="6"/>
  <c r="X19" i="6" s="1"/>
  <c r="E20" i="6"/>
  <c r="F20" i="6"/>
  <c r="G20" i="6"/>
  <c r="H20" i="6"/>
  <c r="I20" i="6"/>
  <c r="J20" i="6"/>
  <c r="W20" i="6"/>
  <c r="Y20" i="6"/>
  <c r="B21" i="6"/>
  <c r="C21" i="6"/>
  <c r="F21" i="6"/>
  <c r="G21" i="6"/>
  <c r="H21" i="6"/>
  <c r="I21" i="6"/>
  <c r="J21" i="6"/>
  <c r="W21" i="6"/>
  <c r="Y21" i="6"/>
  <c r="B22" i="6"/>
  <c r="F22" i="6"/>
  <c r="G22" i="6"/>
  <c r="H22" i="6"/>
  <c r="I22" i="6"/>
  <c r="J22" i="6"/>
  <c r="W22" i="6"/>
  <c r="Y22" i="6"/>
  <c r="B23" i="6"/>
  <c r="F23" i="6"/>
  <c r="G23" i="6"/>
  <c r="H23" i="6"/>
  <c r="I23" i="6"/>
  <c r="J23" i="6"/>
  <c r="W23" i="6"/>
  <c r="Y23" i="6"/>
  <c r="B24" i="6"/>
  <c r="E24" i="6"/>
  <c r="F24" i="6"/>
  <c r="G24" i="6"/>
  <c r="H24" i="6"/>
  <c r="I24" i="6"/>
  <c r="J24" i="6"/>
  <c r="W24" i="6"/>
  <c r="Y24" i="6"/>
  <c r="B25" i="6"/>
  <c r="F25" i="6"/>
  <c r="G25" i="6"/>
  <c r="H25" i="6"/>
  <c r="I25" i="6"/>
  <c r="J25" i="6"/>
  <c r="W25" i="6"/>
  <c r="Y25" i="6"/>
  <c r="B26" i="6"/>
  <c r="C26" i="6"/>
  <c r="E26" i="6"/>
  <c r="F26" i="6"/>
  <c r="G26" i="6"/>
  <c r="H26" i="6"/>
  <c r="I26" i="6"/>
  <c r="J26" i="6"/>
  <c r="W26" i="6"/>
  <c r="Y26" i="6"/>
  <c r="B27" i="6"/>
  <c r="C27" i="6"/>
  <c r="F27" i="6"/>
  <c r="G27" i="6"/>
  <c r="H27" i="6"/>
  <c r="I27" i="6"/>
  <c r="J27" i="6"/>
  <c r="W27" i="6"/>
  <c r="Y27" i="6"/>
  <c r="B28" i="6"/>
  <c r="C28" i="6"/>
  <c r="F28" i="6"/>
  <c r="G28" i="6"/>
  <c r="H28" i="6"/>
  <c r="I28" i="6"/>
  <c r="J28" i="6"/>
  <c r="W28" i="6"/>
  <c r="Y28" i="6"/>
  <c r="B29" i="6"/>
  <c r="C29" i="6"/>
  <c r="E29" i="6"/>
  <c r="F29" i="6"/>
  <c r="G29" i="6"/>
  <c r="H29" i="6"/>
  <c r="I29" i="6"/>
  <c r="J29" i="6"/>
  <c r="W29" i="6"/>
  <c r="Y29" i="6"/>
  <c r="B30" i="6"/>
  <c r="F30" i="6"/>
  <c r="G30" i="6"/>
  <c r="H30" i="6"/>
  <c r="I30" i="6"/>
  <c r="J30" i="6"/>
  <c r="W30" i="6"/>
  <c r="Y30" i="6"/>
  <c r="B31" i="6"/>
  <c r="C31" i="6"/>
  <c r="F31" i="6"/>
  <c r="G31" i="6"/>
  <c r="H31" i="6"/>
  <c r="I31" i="6"/>
  <c r="J31" i="6"/>
  <c r="W31" i="6"/>
  <c r="Y31" i="6"/>
  <c r="B32" i="6"/>
  <c r="C32" i="6"/>
  <c r="F32" i="6"/>
  <c r="G32" i="6"/>
  <c r="H32" i="6"/>
  <c r="I32" i="6"/>
  <c r="J32" i="6"/>
  <c r="W32" i="6"/>
  <c r="Y32" i="6"/>
  <c r="B33" i="6"/>
  <c r="F33" i="6"/>
  <c r="G33" i="6"/>
  <c r="H33" i="6"/>
  <c r="I33" i="6"/>
  <c r="J33" i="6"/>
  <c r="W33" i="6"/>
  <c r="Y33" i="6"/>
  <c r="B34" i="6"/>
  <c r="C34" i="6"/>
  <c r="F34" i="6"/>
  <c r="G34" i="6"/>
  <c r="H34" i="6"/>
  <c r="I34" i="6"/>
  <c r="J34" i="6"/>
  <c r="W34" i="6"/>
  <c r="Y34" i="6"/>
  <c r="B35" i="6"/>
  <c r="F35" i="6"/>
  <c r="G35" i="6"/>
  <c r="H35" i="6"/>
  <c r="I35" i="6"/>
  <c r="J35" i="6"/>
  <c r="W35" i="6"/>
  <c r="Y35" i="6"/>
  <c r="B36" i="6"/>
  <c r="E36" i="6"/>
  <c r="F36" i="6"/>
  <c r="G36" i="6"/>
  <c r="H36" i="6"/>
  <c r="I36" i="6"/>
  <c r="J36" i="6"/>
  <c r="W36" i="6"/>
  <c r="Y36" i="6"/>
  <c r="B37" i="6"/>
  <c r="C37" i="6"/>
  <c r="E37" i="6"/>
  <c r="F37" i="6"/>
  <c r="G37" i="6"/>
  <c r="H37" i="6"/>
  <c r="I37" i="6"/>
  <c r="J37" i="6"/>
  <c r="W37" i="6"/>
  <c r="Y37" i="6"/>
  <c r="B38" i="6"/>
  <c r="C38" i="6"/>
  <c r="F38" i="6"/>
  <c r="G38" i="6"/>
  <c r="H38" i="6"/>
  <c r="I38" i="6"/>
  <c r="J38" i="6"/>
  <c r="W38" i="6"/>
  <c r="Y38" i="6"/>
  <c r="B39" i="6"/>
  <c r="E39" i="6"/>
  <c r="F39" i="6"/>
  <c r="G39" i="6"/>
  <c r="H39" i="6"/>
  <c r="I39" i="6"/>
  <c r="J39" i="6"/>
  <c r="W39" i="6"/>
  <c r="Y39" i="6"/>
  <c r="B40" i="6"/>
  <c r="C40" i="6"/>
  <c r="F40" i="6"/>
  <c r="G40" i="6"/>
  <c r="H40" i="6"/>
  <c r="I40" i="6"/>
  <c r="J40" i="6"/>
  <c r="W40" i="6"/>
  <c r="Y40" i="6"/>
  <c r="B41" i="6"/>
  <c r="C41" i="6"/>
  <c r="E41" i="6"/>
  <c r="F41" i="6"/>
  <c r="G41" i="6"/>
  <c r="H41" i="6"/>
  <c r="I41" i="6"/>
  <c r="J41" i="6"/>
  <c r="W41" i="6"/>
  <c r="Y41" i="6"/>
  <c r="B42" i="6"/>
  <c r="E42" i="6"/>
  <c r="F42" i="6"/>
  <c r="G42" i="6"/>
  <c r="H42" i="6"/>
  <c r="I42" i="6"/>
  <c r="J42" i="6"/>
  <c r="W42" i="6"/>
  <c r="Y42" i="6"/>
  <c r="B43" i="6"/>
  <c r="F43" i="6"/>
  <c r="G43" i="6"/>
  <c r="H43" i="6"/>
  <c r="I43" i="6"/>
  <c r="J43" i="6"/>
  <c r="W43" i="6"/>
  <c r="Y43" i="6"/>
  <c r="B44" i="6"/>
  <c r="E44" i="6"/>
  <c r="F44" i="6"/>
  <c r="G44" i="6"/>
  <c r="H44" i="6"/>
  <c r="I44" i="6"/>
  <c r="J44" i="6"/>
  <c r="W44" i="6"/>
  <c r="Y44" i="6"/>
  <c r="B45" i="6"/>
  <c r="E45" i="6"/>
  <c r="F45" i="6"/>
  <c r="G45" i="6"/>
  <c r="H45" i="6"/>
  <c r="I45" i="6"/>
  <c r="J45" i="6"/>
  <c r="W45" i="6"/>
  <c r="Y45" i="6"/>
  <c r="B46" i="6"/>
  <c r="F46" i="6"/>
  <c r="G46" i="6"/>
  <c r="H46" i="6"/>
  <c r="I46" i="6"/>
  <c r="J46" i="6"/>
  <c r="W46" i="6"/>
  <c r="Y46" i="6"/>
  <c r="B47" i="6"/>
  <c r="E47" i="6"/>
  <c r="F47" i="6"/>
  <c r="G47" i="6"/>
  <c r="H47" i="6"/>
  <c r="I47" i="6"/>
  <c r="J47" i="6"/>
  <c r="W47" i="6"/>
  <c r="Y47" i="6"/>
  <c r="L68" i="6"/>
  <c r="D31" i="6"/>
  <c r="X11" i="6"/>
  <c r="D29" i="2"/>
  <c r="D29" i="6"/>
  <c r="D38" i="6"/>
  <c r="D38" i="2"/>
  <c r="D28" i="6"/>
  <c r="D28" i="2"/>
  <c r="A18" i="2"/>
  <c r="D17" i="2"/>
  <c r="D9" i="2"/>
  <c r="C35" i="6"/>
  <c r="C24" i="6"/>
  <c r="C46" i="2"/>
  <c r="X31" i="6" l="1"/>
  <c r="X42" i="6"/>
  <c r="X20" i="6"/>
  <c r="X33" i="6"/>
  <c r="X30" i="6"/>
  <c r="X16" i="6"/>
  <c r="X13" i="6"/>
  <c r="X46" i="6"/>
  <c r="X34" i="6"/>
  <c r="X24" i="6"/>
  <c r="X26" i="6"/>
  <c r="X36" i="6"/>
  <c r="X39" i="6"/>
  <c r="X47" i="6"/>
  <c r="X35" i="6"/>
  <c r="X27" i="6"/>
  <c r="X25" i="6"/>
  <c r="X44" i="2"/>
  <c r="X20" i="2"/>
  <c r="X47" i="2"/>
  <c r="C8" i="2"/>
  <c r="D8" i="2"/>
  <c r="C43" i="6"/>
  <c r="C30" i="6"/>
  <c r="E27" i="6"/>
  <c r="C19" i="6"/>
  <c r="E35" i="2"/>
  <c r="E18" i="2"/>
  <c r="A22" i="1"/>
  <c r="D32" i="6"/>
  <c r="D21" i="2"/>
  <c r="E46" i="2"/>
  <c r="C22" i="2"/>
  <c r="D12" i="6"/>
  <c r="D27" i="2"/>
  <c r="D13" i="6"/>
  <c r="D46" i="6"/>
  <c r="C33" i="6"/>
  <c r="D44" i="6"/>
  <c r="D41" i="6"/>
  <c r="D8" i="6"/>
  <c r="D37" i="2"/>
  <c r="D33" i="6"/>
  <c r="C44" i="6"/>
  <c r="A9" i="6"/>
  <c r="AG6" i="6"/>
  <c r="AK1" i="6" s="1"/>
  <c r="D23" i="6"/>
  <c r="D20" i="6"/>
  <c r="E8" i="2"/>
  <c r="E8" i="6"/>
  <c r="X33" i="2"/>
  <c r="X19" i="2"/>
  <c r="C47" i="6"/>
  <c r="X40" i="6"/>
  <c r="E38" i="6"/>
  <c r="E33" i="6"/>
  <c r="X23" i="6"/>
  <c r="E23" i="6"/>
  <c r="E19" i="6"/>
  <c r="X8" i="6"/>
  <c r="X35" i="2"/>
  <c r="X15" i="2"/>
  <c r="E22" i="6"/>
  <c r="X43" i="6"/>
  <c r="X41" i="6"/>
  <c r="E31" i="6"/>
  <c r="X15" i="6"/>
  <c r="X10" i="6"/>
  <c r="C45" i="2"/>
  <c r="E25" i="2"/>
  <c r="X46" i="2"/>
  <c r="X40" i="2"/>
  <c r="X26" i="2"/>
  <c r="X12" i="2"/>
  <c r="X9" i="2"/>
  <c r="E11" i="2"/>
  <c r="X45" i="6"/>
  <c r="D32" i="2"/>
  <c r="D11" i="2"/>
  <c r="X44" i="6"/>
  <c r="X22" i="6"/>
  <c r="E43" i="2"/>
  <c r="X11" i="2"/>
  <c r="X29" i="6"/>
  <c r="E14" i="6"/>
  <c r="X14" i="6"/>
  <c r="X9" i="6"/>
  <c r="D26" i="6"/>
  <c r="X37" i="6"/>
  <c r="X17" i="6"/>
  <c r="X12" i="6"/>
  <c r="D14" i="6"/>
  <c r="X45" i="2"/>
  <c r="X43" i="2"/>
  <c r="X36" i="2"/>
  <c r="X29" i="2"/>
  <c r="X27" i="2"/>
  <c r="X25" i="2"/>
  <c r="D31" i="2"/>
  <c r="X38" i="6"/>
  <c r="X32" i="6"/>
  <c r="X28" i="6"/>
  <c r="X21" i="6"/>
  <c r="X18" i="6"/>
  <c r="E10" i="6"/>
  <c r="X8" i="2"/>
  <c r="X41" i="2"/>
  <c r="X39" i="2"/>
  <c r="X34" i="2"/>
  <c r="X32" i="2"/>
  <c r="X23" i="2"/>
  <c r="X21" i="2"/>
  <c r="X16" i="2"/>
  <c r="X14" i="2"/>
  <c r="D42" i="6"/>
  <c r="D42" i="2"/>
  <c r="C18" i="2"/>
  <c r="D9" i="6"/>
  <c r="E32" i="6"/>
  <c r="C25" i="6"/>
  <c r="C23" i="6"/>
  <c r="E21" i="6"/>
  <c r="C20" i="6"/>
  <c r="AI5" i="6"/>
  <c r="AI6" i="6" s="1"/>
  <c r="C42" i="2"/>
  <c r="E30" i="2"/>
  <c r="E26" i="2"/>
  <c r="C20" i="2"/>
  <c r="E40" i="2"/>
  <c r="C39" i="6"/>
  <c r="C10" i="2"/>
  <c r="D17" i="6"/>
  <c r="E13" i="6"/>
  <c r="E17" i="6"/>
  <c r="C36" i="6"/>
  <c r="C17" i="2"/>
  <c r="E12" i="6"/>
  <c r="E16" i="6"/>
  <c r="C18" i="6"/>
  <c r="C42" i="6"/>
  <c r="C16" i="2"/>
  <c r="A23" i="1" l="1"/>
  <c r="A21" i="2" s="1"/>
  <c r="D27" i="6"/>
  <c r="D13" i="2"/>
  <c r="D12" i="2"/>
  <c r="D44" i="2"/>
  <c r="D46" i="2"/>
  <c r="D33" i="2"/>
  <c r="D21" i="6"/>
  <c r="D35" i="6"/>
  <c r="D35" i="2"/>
  <c r="D24" i="2"/>
  <c r="D24" i="6"/>
  <c r="D41" i="2"/>
  <c r="D26" i="2"/>
  <c r="D37" i="6"/>
  <c r="D18" i="2"/>
  <c r="D23" i="2"/>
  <c r="D47" i="2"/>
  <c r="D47" i="6"/>
  <c r="D14" i="2"/>
  <c r="D11" i="6"/>
  <c r="D22" i="2"/>
  <c r="D22" i="6"/>
  <c r="D25" i="2"/>
  <c r="D25" i="6"/>
  <c r="Z59" i="6"/>
  <c r="AK6" i="6"/>
  <c r="D36" i="2"/>
  <c r="D36" i="6"/>
  <c r="D43" i="6"/>
  <c r="D43" i="2"/>
  <c r="D30" i="6"/>
  <c r="D30" i="2"/>
  <c r="D40" i="2"/>
  <c r="D40" i="6"/>
  <c r="D34" i="6"/>
  <c r="D34" i="2"/>
  <c r="D10" i="6"/>
  <c r="D10" i="2"/>
  <c r="D16" i="2"/>
  <c r="D16" i="6"/>
  <c r="D39" i="2"/>
  <c r="D39" i="6"/>
  <c r="D45" i="6"/>
  <c r="D45" i="2"/>
  <c r="A21" i="6" l="1"/>
  <c r="A24" i="1"/>
  <c r="A25" i="1" s="1"/>
  <c r="A22" i="2" l="1"/>
  <c r="A22" i="6"/>
  <c r="A23" i="2"/>
  <c r="A23" i="6"/>
  <c r="A26" i="1"/>
  <c r="A24" i="6" l="1"/>
  <c r="A27" i="1"/>
  <c r="A24" i="2"/>
  <c r="A28" i="1" l="1"/>
  <c r="A25" i="2"/>
  <c r="A25" i="6"/>
  <c r="A26" i="6" l="1"/>
  <c r="A26" i="2"/>
  <c r="A29" i="1"/>
  <c r="A27" i="6" l="1"/>
  <c r="A30" i="1"/>
  <c r="A27" i="2"/>
  <c r="A28" i="2" l="1"/>
  <c r="A28" i="6"/>
  <c r="A31" i="1"/>
  <c r="A29" i="2" l="1"/>
  <c r="A29" i="6"/>
  <c r="A32" i="1"/>
  <c r="A33" i="1" l="1"/>
  <c r="A30" i="6"/>
  <c r="A30" i="2"/>
  <c r="A34" i="1" l="1"/>
  <c r="A31" i="6"/>
  <c r="A31" i="2"/>
  <c r="A32" i="6" l="1"/>
  <c r="A32" i="2"/>
  <c r="A35" i="1"/>
  <c r="A36" i="1" l="1"/>
  <c r="A33" i="6"/>
  <c r="A33" i="2"/>
  <c r="A37" i="1" l="1"/>
  <c r="A34" i="2"/>
  <c r="A34" i="6"/>
  <c r="A38" i="1" l="1"/>
  <c r="A35" i="6"/>
  <c r="A35" i="2"/>
  <c r="A36" i="6" l="1"/>
  <c r="A39" i="1"/>
  <c r="A36" i="2"/>
  <c r="A40" i="1" l="1"/>
  <c r="A37" i="6"/>
  <c r="A37" i="2"/>
  <c r="A41" i="1" l="1"/>
  <c r="A38" i="2"/>
  <c r="A38" i="6"/>
  <c r="A39" i="6" l="1"/>
  <c r="A42" i="1"/>
  <c r="A39" i="2"/>
  <c r="A40" i="2" l="1"/>
  <c r="A43" i="1"/>
  <c r="A40" i="6"/>
  <c r="A41" i="6" l="1"/>
  <c r="A44" i="1"/>
  <c r="A41" i="2"/>
  <c r="A45" i="1" l="1"/>
  <c r="A42" i="6"/>
  <c r="A42" i="2"/>
  <c r="A43" i="6" l="1"/>
  <c r="A43" i="2"/>
  <c r="A46" i="1"/>
  <c r="A44" i="2" l="1"/>
  <c r="A47" i="1"/>
  <c r="A44" i="6"/>
  <c r="A45" i="6" l="1"/>
  <c r="A45" i="2"/>
  <c r="A48" i="1"/>
  <c r="A49" i="1" l="1"/>
  <c r="A46" i="6"/>
  <c r="A46" i="2"/>
  <c r="A47" i="6" l="1"/>
  <c r="A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Roar Prydz Christensen</author>
    <author>Hjemmekontor</author>
    <author>Gry Asker</author>
    <author>roachr</author>
  </authors>
  <commentList>
    <comment ref="A2" authorId="0" shapeId="0" xr:uid="{00000000-0006-0000-0300-000001000000}">
      <text>
        <r>
          <rPr>
            <b/>
            <sz val="8"/>
            <color indexed="81"/>
            <rFont val="Tahoma"/>
            <family val="2"/>
          </rPr>
          <t xml:space="preserve">Hva gjøres det en risikovurdering av?
</t>
        </r>
        <r>
          <rPr>
            <sz val="8"/>
            <color indexed="81"/>
            <rFont val="Tahoma"/>
            <family val="2"/>
          </rPr>
          <t xml:space="preserve">
</t>
        </r>
      </text>
    </comment>
    <comment ref="B2" authorId="1" shapeId="0" xr:uid="{00000000-0006-0000-0300-000002000000}">
      <text>
        <r>
          <rPr>
            <b/>
            <sz val="8"/>
            <color indexed="81"/>
            <rFont val="Tahoma"/>
            <family val="2"/>
          </rPr>
          <t>Klikk og velg alternativer fra rullgardinliste.</t>
        </r>
      </text>
    </comment>
    <comment ref="H2" authorId="2" shapeId="0" xr:uid="{00000000-0006-0000-0300-000003000000}">
      <text>
        <r>
          <rPr>
            <b/>
            <sz val="9"/>
            <color indexed="81"/>
            <rFont val="Tahoma"/>
            <family val="2"/>
          </rPr>
          <t>Hvem er bestiller av risikovurderingen?</t>
        </r>
        <r>
          <rPr>
            <sz val="9"/>
            <color indexed="81"/>
            <rFont val="Tahoma"/>
            <family val="2"/>
          </rPr>
          <t xml:space="preserve">
</t>
        </r>
      </text>
    </comment>
    <comment ref="A3" authorId="0" shapeId="0" xr:uid="{00000000-0006-0000-0300-000004000000}">
      <text>
        <r>
          <rPr>
            <b/>
            <sz val="8"/>
            <color indexed="81"/>
            <rFont val="Tahoma"/>
            <family val="2"/>
          </rPr>
          <t>Hvilken klinikk, avdeling eller enhet gjelder vurderingen for?</t>
        </r>
        <r>
          <rPr>
            <sz val="8"/>
            <color indexed="81"/>
            <rFont val="Tahoma"/>
            <family val="2"/>
          </rPr>
          <t xml:space="preserve">
</t>
        </r>
      </text>
    </comment>
    <comment ref="C3" authorId="0" shapeId="0" xr:uid="{00000000-0006-0000-0300-000005000000}">
      <text>
        <r>
          <rPr>
            <b/>
            <sz val="8"/>
            <color indexed="81"/>
            <rFont val="Tahoma"/>
            <family val="2"/>
          </rPr>
          <t xml:space="preserve">Hvem foretar risikovurderingen?
Hvilken gruppe personer?
</t>
        </r>
        <r>
          <rPr>
            <sz val="8"/>
            <color indexed="81"/>
            <rFont val="Tahoma"/>
            <family val="2"/>
          </rPr>
          <t xml:space="preserve">
</t>
        </r>
      </text>
    </comment>
    <comment ref="A4" authorId="3" shapeId="0" xr:uid="{00000000-0006-0000-0300-000006000000}">
      <text>
        <r>
          <rPr>
            <b/>
            <sz val="8"/>
            <color indexed="81"/>
            <rFont val="Tahoma"/>
            <family val="2"/>
          </rPr>
          <t>Se fanen for 3 Handlingsplan</t>
        </r>
        <r>
          <rPr>
            <sz val="8"/>
            <color indexed="81"/>
            <rFont val="Tahoma"/>
            <family val="2"/>
          </rPr>
          <t xml:space="preserve">
</t>
        </r>
      </text>
    </comment>
    <comment ref="R7" authorId="0" shapeId="0" xr:uid="{00000000-0006-0000-0300-000007000000}">
      <text>
        <r>
          <rPr>
            <b/>
            <sz val="8"/>
            <color indexed="81"/>
            <rFont val="Tahoma"/>
            <family val="2"/>
          </rPr>
          <t>Angi prioritert for hvilken hendelse/ forhold som det er viktigst å sikre.</t>
        </r>
        <r>
          <rPr>
            <sz val="8"/>
            <color indexed="81"/>
            <rFont val="Tahoma"/>
            <family val="2"/>
          </rPr>
          <t xml:space="preserve">
</t>
        </r>
      </text>
    </comment>
  </commentList>
</comments>
</file>

<file path=xl/sharedStrings.xml><?xml version="1.0" encoding="utf-8"?>
<sst xmlns="http://schemas.openxmlformats.org/spreadsheetml/2006/main" count="282" uniqueCount="204">
  <si>
    <t>Sannsynlighet</t>
  </si>
  <si>
    <t>Konsekvens</t>
  </si>
  <si>
    <t>Ansvar</t>
  </si>
  <si>
    <t>Frist</t>
  </si>
  <si>
    <t>Innen dato:</t>
  </si>
  <si>
    <t>Hva:</t>
  </si>
  <si>
    <t>Hvor:</t>
  </si>
  <si>
    <t>Dato:</t>
  </si>
  <si>
    <t>Risikoverdi</t>
  </si>
  <si>
    <t>Ubetydelig</t>
  </si>
  <si>
    <t>Lav</t>
  </si>
  <si>
    <t>Moderat</t>
  </si>
  <si>
    <t>Alvorlig</t>
  </si>
  <si>
    <t>Svært alvorlig</t>
  </si>
  <si>
    <t>Akseptabel</t>
  </si>
  <si>
    <t>På grensen</t>
  </si>
  <si>
    <t>Uakseptabel</t>
  </si>
  <si>
    <t>Prioritet</t>
  </si>
  <si>
    <t>(Fylles automatisk)</t>
  </si>
  <si>
    <t>Hendelse og forhold med risiko</t>
  </si>
  <si>
    <t>Kommentar</t>
  </si>
  <si>
    <t>Mulig 
kostnad 
ca. kr:</t>
  </si>
  <si>
    <t xml:space="preserve">  Vil tiltaket gi tilstrekkelig redusert risiko? 
  Hvis ikke må du finne et bedre tiltak.</t>
  </si>
  <si>
    <t>Ny prioritet</t>
  </si>
  <si>
    <t xml:space="preserve"> Beskriv konsekvensen</t>
  </si>
  <si>
    <t>Akseptkriterier for risikovurdering</t>
  </si>
  <si>
    <t>KONSEKVENS</t>
  </si>
  <si>
    <t>Menneskelig</t>
  </si>
  <si>
    <t>Økonomisk</t>
  </si>
  <si>
    <t>Informasjonssikkerhet</t>
  </si>
  <si>
    <t>Omdømme</t>
  </si>
  <si>
    <t xml:space="preserve">Meget liten </t>
  </si>
  <si>
    <t>Liten</t>
  </si>
  <si>
    <t>Stor</t>
  </si>
  <si>
    <t>Svært stor</t>
  </si>
  <si>
    <t>Se akseptkriterier før vurdering av konsekvens.</t>
  </si>
  <si>
    <t>Se akseptkriterier før vurdering av sannsynlighet.</t>
  </si>
  <si>
    <t>Hva slags risikovurdering?</t>
  </si>
  <si>
    <t>Annen risikovurdering</t>
  </si>
  <si>
    <t>Oppdragsgiver:</t>
  </si>
  <si>
    <t>Hvem utfører:</t>
  </si>
  <si>
    <t>Avdelingsleder</t>
  </si>
  <si>
    <t>Klinikkleder</t>
  </si>
  <si>
    <t>Seksjonsleder</t>
  </si>
  <si>
    <t>Enhetsleder</t>
  </si>
  <si>
    <t>Annen oppdragsgiver</t>
  </si>
  <si>
    <t>Ubetydelig
(1)</t>
  </si>
  <si>
    <t>Meget liten (1)</t>
  </si>
  <si>
    <t>Liten (2)</t>
  </si>
  <si>
    <t>Moderat (3)</t>
  </si>
  <si>
    <t>Stor (4)</t>
  </si>
  <si>
    <t>Svært stor (5)</t>
  </si>
  <si>
    <t>Svært 
alvorlig
(5)</t>
  </si>
  <si>
    <t>Alvorlig
(4)</t>
  </si>
  <si>
    <t>Moderat
(3)</t>
  </si>
  <si>
    <t>Lav
(2)</t>
  </si>
  <si>
    <t>Innen:</t>
  </si>
  <si>
    <t>Ansvarlig for oppfølgning av plan for å redusere risiko:</t>
  </si>
  <si>
    <t>Ansvarlig for oppfølgning av plan redusere risiko:</t>
  </si>
  <si>
    <t>Hvis du har satt inn nye rader i risikoanalysen (forrige ark), må du sette inn tilsvarende rader her. Før over nødvendig informasjon fra disse radene.</t>
  </si>
  <si>
    <t>OBS! Du kan sette flere rader ved å høyreklikke i den grå kolonnen til venstre og velge "Sett inn". Da må du redigere nummerering og beregne risikoverdi. Sett inntilsvarende rader i handlingsplanen (neste ark).</t>
  </si>
  <si>
    <t>Oppdragsgiver</t>
  </si>
  <si>
    <t>Effektvurdering av fastsatte risikoreduserende tiltak</t>
  </si>
  <si>
    <t>Ja</t>
  </si>
  <si>
    <t>Delvis</t>
  </si>
  <si>
    <t>Stor effekt</t>
  </si>
  <si>
    <t>Moderat effekt</t>
  </si>
  <si>
    <t>Liten effekt</t>
  </si>
  <si>
    <t>Ingen effekt</t>
  </si>
  <si>
    <t>Vurdering av effekt</t>
  </si>
  <si>
    <t>Forklaring på manglende effekt</t>
  </si>
  <si>
    <r>
      <t xml:space="preserve">
</t>
    </r>
    <r>
      <rPr>
        <sz val="10"/>
        <rFont val="Arial Narrow"/>
        <family val="2"/>
      </rPr>
      <t>Velg fra liste!</t>
    </r>
  </si>
  <si>
    <t>Er tiltaket gjennom-ført?</t>
  </si>
  <si>
    <t>Velg fra liste!</t>
  </si>
  <si>
    <t>Vurdering av sannsynlighet og redusert konsekvens etter iverksatte tiltak</t>
  </si>
  <si>
    <t>Tiltak fastsatt ved forrige risikovurdering</t>
  </si>
  <si>
    <r>
      <t>Kommentar til faktisk effekt:</t>
    </r>
    <r>
      <rPr>
        <sz val="10"/>
        <rFont val="Arial"/>
        <family val="2"/>
      </rPr>
      <t xml:space="preserve"> </t>
    </r>
  </si>
  <si>
    <t>Konklusjon - samlet effekt:</t>
  </si>
  <si>
    <t xml:space="preserve">Ansvarlig for effektvurdering:
</t>
  </si>
  <si>
    <t>Antall tiltak:</t>
  </si>
  <si>
    <t>Sum vekting:</t>
  </si>
  <si>
    <t>Risikokart for de høyest prioriterte risikoområdene før tiltak</t>
  </si>
  <si>
    <t>Ansvarlig person</t>
  </si>
  <si>
    <t>Frist 
(dato)</t>
  </si>
  <si>
    <t>Risikoanalyse og risikovurdering</t>
  </si>
  <si>
    <r>
      <t xml:space="preserve">Tiltak </t>
    </r>
    <r>
      <rPr>
        <sz val="11"/>
        <rFont val="Arial"/>
        <family val="2"/>
      </rPr>
      <t xml:space="preserve">(vær mest mulig konkret)
</t>
    </r>
    <r>
      <rPr>
        <sz val="9"/>
        <rFont val="Arial"/>
        <family val="2"/>
      </rPr>
      <t>Har leder ikke myndighet eller mulighet for å gjennomføre tiltak, 
er tiltaket å informere rett ansvarsperson om risikoen.</t>
    </r>
  </si>
  <si>
    <r>
      <t>NB!</t>
    </r>
    <r>
      <rPr>
        <i/>
        <sz val="11"/>
        <rFont val="Arial"/>
        <family val="2"/>
      </rPr>
      <t xml:space="preserve"> Fylles ut </t>
    </r>
    <r>
      <rPr>
        <b/>
        <i/>
        <sz val="11"/>
        <rFont val="Arial"/>
        <family val="2"/>
      </rPr>
      <t>etter</t>
    </r>
    <r>
      <rPr>
        <i/>
        <sz val="11"/>
        <rFont val="Arial"/>
        <family val="2"/>
      </rPr>
      <t xml:space="preserve"> at tiltakene i handlingsplanen er gjennomført - rett før neste risikovurdering.</t>
    </r>
  </si>
  <si>
    <t>SANNSYNLIGHET</t>
  </si>
  <si>
    <t>Hyppighet av en hendelse</t>
  </si>
  <si>
    <t>RISIKO = Konsekvens x Sannsynlighet</t>
  </si>
  <si>
    <r>
      <t xml:space="preserve">
</t>
    </r>
    <r>
      <rPr>
        <b/>
        <sz val="10"/>
        <rFont val="Arial"/>
        <family val="2"/>
      </rPr>
      <t/>
    </r>
  </si>
  <si>
    <t>Handlingsplan for risikoreduserende tiltak</t>
  </si>
  <si>
    <t>Hvem har fulgt opp og påsett at tiltak er gjennomført innen fastsatt frist?</t>
  </si>
  <si>
    <t>Omorganisering og/eller større bemanningsendringer</t>
  </si>
  <si>
    <t>Endring eller innføring av nytt analyseverktøy</t>
  </si>
  <si>
    <t>Endring eller innføring av nye arbeidsrutiner</t>
  </si>
  <si>
    <t>Diagnostiske prosesser</t>
  </si>
  <si>
    <t>Ommbygging og/elelr flytting</t>
  </si>
  <si>
    <t>Endring eller innføring av nytt utstyr</t>
  </si>
  <si>
    <t>Endring eller innføring av nytt labdatasystem</t>
  </si>
  <si>
    <t>Seksjon for kvalitet og driftstøtte</t>
  </si>
  <si>
    <t>Veiledning for utfylling av skjema</t>
  </si>
  <si>
    <t>Ytre miljø</t>
  </si>
  <si>
    <t>Ingen kjente miljøskader</t>
  </si>
  <si>
    <t>Mindre alvorlig miljøskade som kan reverseres</t>
  </si>
  <si>
    <t>Alvorlig miljøskade som kan reverseres</t>
  </si>
  <si>
    <t>Betydelig miljøskader, fare for miljøskader av varig karakter</t>
  </si>
  <si>
    <t>Omfattende miljøskader av varig karakter</t>
  </si>
  <si>
    <t>0-100 000 kr</t>
  </si>
  <si>
    <t>100 000 - 1 mill kr</t>
  </si>
  <si>
    <t>1 - 10 mill kr</t>
  </si>
  <si>
    <t>10 - 100 mill kr</t>
  </si>
  <si>
    <t>&gt; 100 mill kr</t>
  </si>
  <si>
    <t>Alvorlig svikt eller stans i en eller flere lovpålagte livsviktige medisinske tjenester.</t>
  </si>
  <si>
    <t>Tjenesten blir utført, men med betydelig svekket kvalitet. Det er brudd på retningslinje/prosedyre som kan sette liv og helse i fare.</t>
  </si>
  <si>
    <t>Medisinsk</t>
  </si>
  <si>
    <t>Kvalitetsforringelse på tjenesten. Noen tjenester kan ikke utføres innen akseptabelt tidsrom. Indikasjoner på at retningslinje/ prosedyre ikke følges i tilstrekkelig grad.</t>
  </si>
  <si>
    <t>Tjenesten blir vanskelig eller uvanlig arbeidskrevende å utføre.</t>
  </si>
  <si>
    <t>Det stilles spørsmål ved sykehusdriften. Dårlig håndtering av pasient/pårørende, ansatte, eier eller media kan eskalere saken til høyere nivåer</t>
  </si>
  <si>
    <t>Enkeltstående avvik som blir mediesak med spørsmål om helse og liv settes i fare. Dårlig håndtering av pasient/ pårørende, ansatte, eier eller media kan eskalere saken til høyere nivåer.</t>
  </si>
  <si>
    <t>Gjentakende avvik eller systemsvikt som fører til alvorlig pasienthendelse med stor mediefokus og dermed svekker tilliten til sykehuset.</t>
  </si>
  <si>
    <t>En rekke hendelser med stor mediefokus som dermed svekker tilliten til sykehuset fra flere grupper. Rekrutteringsproblemer og tap av kompetanse.</t>
  </si>
  <si>
    <t>Pasienter og henvisende instanser velger oss bort. Omfattende kritikk med svært negativ og bred mediefokusering i flere medier over lengre tid.</t>
  </si>
  <si>
    <t>Stans i system under 10 minutter. Ingen uautorisert innsyn i helse- og personopplysninger. Journal er komplett.</t>
  </si>
  <si>
    <t>Stans i system i over 10 minutter. Mulighet for uautorisert innsyn i helse- og personopplysninger</t>
  </si>
  <si>
    <t>Stans i system i over 30 minutter. Uautorisert innsyn i enkelte helse- og personopplysninger og lovbrudd. Noen mangler i journal.</t>
  </si>
  <si>
    <t>Stans i system i over 4 timer. Uautorisert innsyn i enkelte helse- og personopplysninger, mulighet for endring og brudd på lov. Viktig informasjon mangler i journal og brudd på lov.</t>
  </si>
  <si>
    <t>Stans i system i over 8 timer. Fullt uautorisert innsyn i eller mulighet for endring av alle helse- og personopplysninger og brudd på lov. Kritisk informasjon mangler i journal og brudd på lov.</t>
  </si>
  <si>
    <t>Ingen skader. Undersøkelser eller behandling blir utsatt uten at det får konsekvenser for helse eller behandlingsgevinst. Enkelttilfeller av misnøye.</t>
  </si>
  <si>
    <t>Skader eller utsettelse av undersøkelser og behandling som kan medføre plage eller midlertidig redusert helse eller tap av livskvalitet.</t>
  </si>
  <si>
    <t>Alvorlig behandlingskrevende skade for en eller noen få personer som kan gi varige helseskader, tap av livskvalitet og behandlingsgevinst.</t>
  </si>
  <si>
    <t>Alvorlige behandlingskrevende skader for en gruppe personer som gir varige helseskader, tap av livskvalitet og behandlingsgevinst. Skader som truer liv og helse.</t>
  </si>
  <si>
    <t>Personer dør som følge av en uforutsett hendelse innenfor helseforetakets ansvarsområde.</t>
  </si>
  <si>
    <t>Beskriv ev. endringer av kriterier:</t>
  </si>
  <si>
    <t>Sykehuset kan ikke utføre sine oppgaver innenfor enkelte eller flere områder som følge av en uforutsett hendelse.</t>
  </si>
  <si>
    <t>Sjeldnere enn 1 gang pr. 5 år</t>
  </si>
  <si>
    <t>1 gang pr. 5 år</t>
  </si>
  <si>
    <t>1-2 ganger pr. år</t>
  </si>
  <si>
    <t>1-2 ganger pr. mnd</t>
  </si>
  <si>
    <t>1 eller flere ganger pr. uke</t>
  </si>
  <si>
    <r>
      <t xml:space="preserve"> </t>
    </r>
    <r>
      <rPr>
        <b/>
        <sz val="10"/>
        <rFont val="Arial"/>
        <family val="2"/>
      </rPr>
      <t>Bakgrunn/årsak?</t>
    </r>
    <r>
      <rPr>
        <sz val="10"/>
        <rFont val="Arial"/>
        <family val="2"/>
      </rPr>
      <t xml:space="preserve">
 </t>
    </r>
    <r>
      <rPr>
        <sz val="10"/>
        <rFont val="Arial"/>
        <family val="2"/>
      </rPr>
      <t>Sannsynligheten for at en uønsket hendelse 
 skjer, er knyttet til årsaken for hendelsen.</t>
    </r>
  </si>
  <si>
    <t>Hendelse og forhold med risiko/ 
Mulig uønsket hendelse</t>
  </si>
  <si>
    <t>Sett inn stikkord for de viktigste risikoene i risikokartene for hvert målområde!
Ikke skriv stikkord over flere celler. Maksimalt 5 risikoer pr. hovedrute.</t>
  </si>
  <si>
    <t>Meget liten</t>
  </si>
  <si>
    <t>Modelrat</t>
  </si>
  <si>
    <t>Stpr</t>
  </si>
  <si>
    <t xml:space="preserve">Org.enhet: </t>
  </si>
  <si>
    <t xml:space="preserve">Nivå: </t>
  </si>
  <si>
    <t xml:space="preserve">Versjon: </t>
  </si>
  <si>
    <t>Utarbeidet av</t>
  </si>
  <si>
    <t xml:space="preserve">Godkj. av: </t>
  </si>
  <si>
    <t xml:space="preserve">Dato: </t>
  </si>
  <si>
    <t>Endringer siden forrige versjon:</t>
  </si>
  <si>
    <t>Risikovurderingsskjema</t>
  </si>
  <si>
    <t>Oslo universitetssykehus</t>
  </si>
  <si>
    <t>Thomas J. Riiser</t>
  </si>
  <si>
    <t>Avd. kvalitet, virksomhets- og risikostyring</t>
  </si>
  <si>
    <r>
      <rPr>
        <b/>
        <sz val="10"/>
        <color theme="1"/>
        <rFont val="Calibri"/>
        <family val="2"/>
        <scheme val="minor"/>
      </rPr>
      <t xml:space="preserve">23.02.2022: </t>
    </r>
    <r>
      <rPr>
        <sz val="10"/>
        <color theme="1"/>
        <rFont val="Calibri"/>
        <family val="2"/>
        <scheme val="minor"/>
      </rPr>
      <t>Oppdatert ark Veiledning - slettet tekst om og kilder til datagrunnlag og viser til Risikovurdering og -styring (dok ID 16)</t>
    </r>
    <r>
      <rPr>
        <b/>
        <sz val="10"/>
        <color theme="1"/>
        <rFont val="Calibri"/>
        <family val="2"/>
        <scheme val="minor"/>
      </rPr>
      <t xml:space="preserve">
28.02.2022: L</t>
    </r>
    <r>
      <rPr>
        <sz val="10"/>
        <color theme="1"/>
        <rFont val="Calibri"/>
        <family val="2"/>
        <scheme val="minor"/>
      </rPr>
      <t>agt til formeler i ark 2: Risikoanalyse, da disse hadde falt ut ved sist oppdatering.</t>
    </r>
  </si>
  <si>
    <t>: Dagens rutine for internkontroll av pipetter</t>
  </si>
  <si>
    <t>Tiltak ikke nødvendig</t>
  </si>
  <si>
    <t>Hormonlaboratoriet- Aker</t>
  </si>
  <si>
    <t>Sandra R. Dahl (Fagansvarlig), Stine Rødmyr (Kvalitetsansvarlig), Finn Erik Aas (Fagansvarlig)</t>
  </si>
  <si>
    <r>
      <t>Feil beregning av impresisjon og riktighet. Fare for feil utregning og godkjenning/underkjenning av pipette på feil grunnlag.</t>
    </r>
    <r>
      <rPr>
        <sz val="10"/>
        <color rgb="FFFF0000"/>
        <rFont val="Arial"/>
        <family val="2"/>
      </rPr>
      <t/>
    </r>
  </si>
  <si>
    <t xml:space="preserve">Lav konsekvens for at pipettene kan godkjennes eller underskjennes på feil grunnlag. </t>
  </si>
  <si>
    <t xml:space="preserve">Meget liten sannsynlighet. Mer enn 20 års erfaring ved Hlab viser at kontroll 1x per år er tilstrekkelig. Intern prosedyre PS 13 Kontroll av pipetter, Hlab (ID30602) gir en instruks for situasjoner der det kreves ytterligere kontroll av pipetter: ”Kontroll skal alltid utføres dersom det oppdages uregelmessigheter når pipettene er i bruk, og ellers i forbindelse med vedlikehold, reparasjoner og uhell.” Interne kvalitetskontroller er inkludert i alle serier. Laboratoriet har prosedyrer (PS 08 og PS 38) på hvordan interne kvalitetskontroller som ikke oppfyller krav håndteres ved blant annet å sjekke pipetter. Så lenge interne kvalitetskontroller oppfyller kravene blir dette vurdert som et mål på at hele analysen (inklusive pipetteringstrinn) fungerer tilfredsstillende. Ved bruk av flerkanals pipette til pipettering av internkontroller inneholder det aktuelle metodedokument eller andre dokumenter i analysegruppen en beskrivelse av hvordan alle kanaler til pipetten blir brukt til kontroller i løpet av en kortere periode (for. eks ved at man forskyver posisjonen til kontrollene i hver serie). </t>
  </si>
  <si>
    <t>Meget liten sannsynlighet. I prosedyre PS 13 kontroll av pipetter, Hlab (ID30602) defineres pipetter som skal brukes til tillaging av kalibrator/standard/ kontroller samt pipettering/fordeling av disse og pipettering av prøver som "A-pipette" med strenge nok krav til disse. Kravene til "A-pipetter" er satt slik at feil ved pipettering ikke gir vesentlig utslag på det endelige prøvesvarets usikkerhet. Disse pipetteringer krever god riktighet og høy presisjon.</t>
  </si>
  <si>
    <t>Det korrigeres ikke for temperatur eller luftfuktighet. Dette kan gi bias ved kontroll av pipetten.</t>
  </si>
  <si>
    <t>Meget liten sannsynlighet. Erfaring gjennom mange år viser at justering for vanntemperatur ved kontrolltidspunktet har lite å si. Interne kvalitetskontroller er inkludert i alle serier. Laboratoriet har prosedyrer (PS 08 og PS 38) på hvordan interne kvalitetskontroller som ikke oppfyller krav håndteres ved blant annet å sjekke pipetter. Så lenge interne kvalitetskontroller oppfyller kravene blir dette vurdert som et mål på at hele analysen (inklusive pipetteringstrinn) fungerer tilfredsstillende. Det stilles spørsmål ved hvor stor betydning temperaturkontroll ved kontrolltidspunkt har på analysesvaret og dets medisinske betydning.</t>
  </si>
  <si>
    <t>Moderat sannsynlighet. På nye (digitale) multipipetter anbefaler produsenten et høyere kontrollvolum for kalibrering enn bruksvolumet på laboratoriet. Hormonlaboratoriet velger å kontrollere pipettene ved bruksvolumet. Et eksempel: for Combitip 2,5 ml anbefaler produsenten å kontrollere med et volum på 250 µl. Volumet er ikke hensiktsmessig i bruk på laboratoriet og valgt kontrollvolum her kan være 50 µl, et volum som denne spissen brukes med.</t>
  </si>
  <si>
    <t>Transport av pipetter fra ekstern kalibrering tilbake til laboratoriet utgjør en risiko for feil behandling/ skader på pipetten. Pipetten har en bias på grunn av dette.</t>
  </si>
  <si>
    <t>10, 11</t>
  </si>
  <si>
    <t>1, 2</t>
  </si>
  <si>
    <t>SD/FEA</t>
  </si>
  <si>
    <t>Oppdatere PS 13</t>
  </si>
  <si>
    <t>alle</t>
  </si>
  <si>
    <t>Kommentarer: 
Oppsummering fra eksisternde risikovurdering: Laboratoriet har lang erfaring med kontroll av pipetter én gang i året. Sannsynligheten for at en ekstra pipettekontroll per år, eller en ekstern kalibrering i tillegg, vil påvirke kvaliteten er minimal, og det vurderes derfor ikke som nødvendig å innføre halvårlige kontroller eller ekstern kalibrering. Justering for temperatur vurderes til å ha minimal innvirkning på kontroll av pipetten. Erfaring tilsier også at pipettens reproduserbarhet ikke skiller seg nevneverdig fra pipettens repeterbarhet derfor vurderes test av reproduserbarhet som ikke nødvendig. Dersom en pipette ikke er god nok gjenspeiles det i de interne kvalitetskontrollene som er et mål for analysens totale ytelse.</t>
  </si>
  <si>
    <t>Fare for at pipetter som ikke er kontrollert brukes. Feil ved tillaging av kalibrato/standard/kontroll eller ved pipettering av kalibrator, standard, kontroller og prøver.</t>
  </si>
  <si>
    <r>
      <t xml:space="preserve">Ved tillaging av kalibratorer/ standarder/ kontroller og pippetering av kalibrator/standard/kontroller/prøver kan feilprosenten fra pipetten gi stort utslag på det endelige prøvesvarets riktighet. </t>
    </r>
    <r>
      <rPr>
        <sz val="10"/>
        <color rgb="FFFF0000"/>
        <rFont val="Arial"/>
        <family val="2"/>
      </rPr>
      <t/>
    </r>
  </si>
  <si>
    <r>
      <t xml:space="preserve">Liten konsekvens. Feil ved </t>
    </r>
    <r>
      <rPr>
        <i/>
        <sz val="10"/>
        <rFont val="Arial"/>
        <family val="2"/>
      </rPr>
      <t>tillaging</t>
    </r>
    <r>
      <rPr>
        <sz val="10"/>
        <rFont val="Arial"/>
        <family val="2"/>
      </rPr>
      <t xml:space="preserve"> av kalibrator/standard/kontroll skal kunne oppdages ved analyse av interne kvalitetskontroller og godkjenning av kalibrator. Feil ved </t>
    </r>
    <r>
      <rPr>
        <i/>
        <sz val="10"/>
        <rFont val="Arial"/>
        <family val="2"/>
      </rPr>
      <t>pipettering</t>
    </r>
    <r>
      <rPr>
        <sz val="10"/>
        <rFont val="Arial"/>
        <family val="2"/>
      </rPr>
      <t xml:space="preserve"> skal kunne oppdages ved analyse av interne kvalitetskontroller.</t>
    </r>
  </si>
  <si>
    <t xml:space="preserve">Meget liten sannsynlighet. Mange års erfaring viser at kontroll hvert 2. år er ofte nok. </t>
  </si>
  <si>
    <r>
      <t xml:space="preserve">Liten konsekvens. Feil ved </t>
    </r>
    <r>
      <rPr>
        <i/>
        <sz val="10"/>
        <rFont val="Arial"/>
        <family val="2"/>
      </rPr>
      <t>tillaging</t>
    </r>
    <r>
      <rPr>
        <sz val="10"/>
        <rFont val="Arial"/>
        <family val="2"/>
      </rPr>
      <t xml:space="preserve"> av kalibrator/standard/kontroll skal kunne oppdages ved analyse av interne kvalitetskontroller og godkjenning av kalibrator. Feil ved </t>
    </r>
    <r>
      <rPr>
        <i/>
        <sz val="10"/>
        <rFont val="Arial"/>
        <family val="2"/>
      </rPr>
      <t>pipettering</t>
    </r>
    <r>
      <rPr>
        <sz val="10"/>
        <rFont val="Arial"/>
        <family val="2"/>
      </rPr>
      <t xml:space="preserve"> skal kunne oppdages ved analyse av interne kvalitetskontroller.
</t>
    </r>
  </si>
  <si>
    <t>7, 8</t>
  </si>
  <si>
    <t>Intern kontroll av pipetter</t>
  </si>
  <si>
    <t>Meget liten sannsynlighet. Impresisjon (CV%) beregnes automatisk av statistikkprogram og kommer ut på veieutskrift. Bias beregnes ved hjelp av enkel formel beskrevet i PS 13 Kontroll av pipetter, Hlab (ID30602). Personell som utfører kontrollen har lang erfaring med prosedyren, og nye får grundig opplæring (gjør det sammen med en erfaren "kontrollør" i starten).</t>
  </si>
  <si>
    <t xml:space="preserve">Pipettenes bidrag til analysenes variasjon (CV%) er såpass stor at den totale måleusikkerheten blir for stor for enkelte analyser. </t>
  </si>
  <si>
    <t>Det testes kun repeterbarhet, ikke reproduserbarhet ved intern pipettekontroll. Dette samsvarer ikke med hvordan pipetten brukes ved analyseoppsett og dermed fare for falsk for lav impresisjon.</t>
  </si>
  <si>
    <r>
      <t>Pipette-kontroll utføres 1 gang i året.</t>
    </r>
    <r>
      <rPr>
        <sz val="10"/>
        <color rgb="FFFF0000"/>
        <rFont val="Arial"/>
        <family val="2"/>
      </rPr>
      <t xml:space="preserve"> </t>
    </r>
    <r>
      <rPr>
        <sz val="10"/>
        <rFont val="Arial"/>
        <family val="2"/>
      </rPr>
      <t xml:space="preserve">Pipettene oppfyller ofte ikke godkjenningskravene og dette oppdages for sent.
</t>
    </r>
  </si>
  <si>
    <t xml:space="preserve">Multipipetter kontrolleres ved ett volum per spiss, 10 innveiinger per spiss. Fare for at 
1) feil ved andre volum ikke oppdages
2) feil oppstår etter &gt; 10 pipetteringer
3) pipetten ikke godkjennes på grunnnlag av kontrollen
Pkt 1 og 2) påvirker analysresultat (A-pipette)
</t>
  </si>
  <si>
    <r>
      <t xml:space="preserve">Liten konsekvens. Feil ved </t>
    </r>
    <r>
      <rPr>
        <i/>
        <sz val="10"/>
        <rFont val="Arial"/>
        <family val="2"/>
      </rPr>
      <t>tillaging</t>
    </r>
    <r>
      <rPr>
        <sz val="10"/>
        <rFont val="Arial"/>
        <family val="2"/>
      </rPr>
      <t xml:space="preserve"> av kalibrator/standard/kontroll skal kunne oppdages ved analyse av interne kvalitetskontroller og godkjenning av kalibrator. Feil ved </t>
    </r>
    <r>
      <rPr>
        <i/>
        <sz val="10"/>
        <rFont val="Arial"/>
        <family val="2"/>
      </rPr>
      <t>pipettering</t>
    </r>
    <r>
      <rPr>
        <sz val="10"/>
        <rFont val="Arial"/>
        <family val="2"/>
      </rPr>
      <t xml:space="preserve"> skal kunne oppdages ved analyse av interne kvalitetskontroller.
Ved tilsetting av reagens (B-pipette) er konsekvensen av at pipetten leverer feil volum/ har dårlig presisjon ubetydelig.
</t>
    </r>
  </si>
  <si>
    <t xml:space="preserve">Liten sannsynlighet. 
1) Leverandør oppgir at det ikke skal være stor forskjell i riktighet og impresisjon ved lavt, midt og høyt pipetteringsvolum, eller at det skal endre seg etter flere pipetteringer. Dette stemmer med egen erfaring over mange år. 
2) og 3) Feil ved fordeling av kalibrator/pipettering av internstandard skal kunne oppdages ved gjennomgang av analyseserie. </t>
  </si>
  <si>
    <t>8 og 12 kanalers pipetter sendes til kalibrering fordi det er problematisk å håndtere disse i vekt. Fare for at det ikke er tilstrekkelig å sende disse inn til kontroll/kalibrering annen hvert år.</t>
  </si>
  <si>
    <r>
      <t xml:space="preserve">Liten sannsynliget. Våre krav til total måleusikkerhet settes i henhold til en klinisk vurdering. Kravene bør være slik at feil (innenfor kravet) ved pipettering ikke gir vesentlig bidrag til måleusikkerhet og dermed for stor usikkerhet i prøvesvaret. De aktuelle hormon analyser har typisk variasjonskoeffisient i området 5-15%. Disse variasjonskoeffisientene er satt på basis av metodens validering. I disse valideringene er samme pipetter benyttet, det vil si at analysens usikkerhet inkluderer usikkerheten i pipetteringen. Våre generelle minstekrav til pipetters måleusikkerhet er gjengitt ut i fra bruksområde i tabell i prosedyre PS 13 kontroll av pipetter, Hlab (ID30602). Disse kravene er satt slik at pipettenes bidrag til den totale måleusikkerheten i våre analyser skal utgjøre et lite/uvesentlig bidrag. </t>
    </r>
    <r>
      <rPr>
        <strike/>
        <sz val="10"/>
        <rFont val="Arial"/>
        <family val="2"/>
      </rPr>
      <t/>
    </r>
  </si>
  <si>
    <t xml:space="preserve">Liten konsekvens. Dersom pipettekravene er satt for vidt, kan det medføre at måleusikkerheten ved prøveresultatene blir større enn det som er ansett faglig akseptabelt for klinisk bruk, jfr diskusjonen under Bakgrunn/årsak. I et slikt tilfelle vil man blant annet konrollere pipettene som er brukt i analysen for å sjekke om pipettenens bidrag er vesentlig. </t>
  </si>
  <si>
    <r>
      <t xml:space="preserve">Meget liten sannsynlighet. Alle pipetter som brukes skal være kontrollert og merket. Det er kun disse pipettene som skal brukes i analyseenhetene. </t>
    </r>
    <r>
      <rPr>
        <sz val="10"/>
        <rFont val="Arial"/>
        <family val="2"/>
      </rPr>
      <t xml:space="preserve">Pipetter som er kontrollert og godkjent skal merkes med "mnd/år" </t>
    </r>
    <r>
      <rPr>
        <b/>
        <sz val="10"/>
        <rFont val="Arial"/>
        <family val="2"/>
      </rPr>
      <t>for neste kontroll</t>
    </r>
    <r>
      <rPr>
        <sz val="10"/>
        <rFont val="Arial"/>
        <family val="2"/>
      </rPr>
      <t>, samt initialer til den som har utført kontrollen. På den måten kan brukere til enhver tid vite at pipette er kvalitetsikret.</t>
    </r>
  </si>
  <si>
    <t>Meget liten sannsynlighet. Erfaring viser at det å skru på pipetten mellom hver pipettering og bytte av operatør har liten eller ingen innvirkning på resultatet. Interne kvalitetskontroller er inkludert i alle serier. Laboratoriet har prosedyrer (PS 08 og PS 38) på hvordan interne kvalitetskontroller som ikke oppfyller krav håndteres ved blant annet å sjekke pipetter. Så lenge interne kvalitetskontroller oppfyller kravene blir dette vurdert som et mål på at hele analysen (inklusive pipetteringstrinn) fungerer tilfredsstillende. Analysesvaret og dets medisinske betydning er dermed sikret.
Kalibrering/kontroll utført eksternt er også en test av repeterbarhet. Akkreditert kalibrering ved VWR utfører ikke reproduserbarhet.
Erfaring fra LC-MS/MS: test av reproduserbarhet blir like god som repeterbarhet (utført 2023).</t>
  </si>
  <si>
    <r>
      <t xml:space="preserve">Konsekvensen av at det testes repeterbarhet og ikke reproduserbarhet kan være falsk for lav impresisjon av pipetten. Er reel impresisjon større vil dette føre til større total analytisk variasjon enn det som er ansett faglig akseptabelt for klinisk bruk, jfr diskusjonen under Bakgrunn/årsak. Konsekvensen for dette er lav. Feil ved </t>
    </r>
    <r>
      <rPr>
        <i/>
        <sz val="10"/>
        <rFont val="Arial"/>
        <family val="2"/>
      </rPr>
      <t>pipettering</t>
    </r>
    <r>
      <rPr>
        <sz val="10"/>
        <rFont val="Arial"/>
        <family val="2"/>
      </rPr>
      <t xml:space="preserve"> skal kunne oppdages ved analyse av interne kvalitetskontroller.</t>
    </r>
  </si>
  <si>
    <r>
      <t xml:space="preserve">Konsekvensen er lav. Pipettens bias kan bli bedre når det korrigeres for temperatur og fuktighet, noe som kan føre til at en pipette godkjennes på feil grunnlag. Enkelte brukere har opplevd dette. Den reelle bias til en pipette kan være større og pipetten godkjennes på feil grunnlag. Feil ved </t>
    </r>
    <r>
      <rPr>
        <i/>
        <sz val="10"/>
        <rFont val="Arial"/>
        <family val="2"/>
      </rPr>
      <t>tillaging</t>
    </r>
    <r>
      <rPr>
        <sz val="10"/>
        <rFont val="Arial"/>
        <family val="2"/>
      </rPr>
      <t xml:space="preserve"> av kalibrator/standard/kontroll skal kunne oppdages ved analyse av interne kvalitetskontroller og godkjenning av kalibrator. Feil ved </t>
    </r>
    <r>
      <rPr>
        <i/>
        <sz val="10"/>
        <rFont val="Arial"/>
        <family val="2"/>
      </rPr>
      <t>pipettering</t>
    </r>
    <r>
      <rPr>
        <sz val="10"/>
        <rFont val="Arial"/>
        <family val="2"/>
      </rPr>
      <t xml:space="preserve"> skal kunne oppdages ved analyse av interne kvalitetskontroller.</t>
    </r>
  </si>
  <si>
    <t>Pipetten kontrolleres ved feil volum ved ekstern kalibrering. Kontroll utført eksternt viser feil for lav impresisjon og bias ifht hva det ville gjort ved pipettens reelle bruksvolum. Pipetten godkjennes på feil grunnlag.</t>
  </si>
  <si>
    <t>Moderat sannsynlighet. Ingen kontroll på hvordan pipettene behandles underveis (ristes/kastes). Pipetter hentes/leveres med budbilfirma. Erfaringsvis ligger de sammen i en haug i en eske uten beskyttelse rundt de enkelte pipettene.</t>
  </si>
  <si>
    <t xml:space="preserve">Meget liten sannsynlighet. Leverandør oppgir at det ikke skal være stor forskjell i riktighet og impresisjon ved lavt, midt og høyt pipetteringsvolum. Dette stemmer med egen erfaring over mange år. Vårt øvre og/eller nedre bruksområde til pipetten testes.
</t>
  </si>
  <si>
    <r>
      <t xml:space="preserve">Liten konsekvens. Feil ved </t>
    </r>
    <r>
      <rPr>
        <i/>
        <sz val="10"/>
        <rFont val="Arial"/>
        <family val="2"/>
      </rPr>
      <t>tillaging</t>
    </r>
    <r>
      <rPr>
        <sz val="10"/>
        <rFont val="Arial"/>
        <family val="2"/>
      </rPr>
      <t xml:space="preserve"> av kalibrator/standard/kontroll skal kunne oppdages ved analyse av tidligere innkjørte interne kvalitetskontroller og godkjenning av kalibrator. Feil ved </t>
    </r>
    <r>
      <rPr>
        <i/>
        <sz val="10"/>
        <rFont val="Arial"/>
        <family val="2"/>
      </rPr>
      <t>pipettering</t>
    </r>
    <r>
      <rPr>
        <sz val="10"/>
        <rFont val="Arial"/>
        <family val="2"/>
      </rPr>
      <t xml:space="preserve"> skal kunne oppdages ved analyse av interne kvalitetskontroller. Se</t>
    </r>
    <r>
      <rPr>
        <sz val="10"/>
        <color rgb="FFFF0000"/>
        <rFont val="Arial"/>
        <family val="2"/>
      </rPr>
      <t xml:space="preserve"> </t>
    </r>
    <r>
      <rPr>
        <sz val="10"/>
        <rFont val="Arial"/>
        <family val="2"/>
      </rPr>
      <t>prosedyre PS 17 Interne kvalitetskontroller, Hlab (31123) og PI 30 Godkjenning av nytt kalibrator/QC/ISTD lot - LC-MS/MS, Hlab (30843).</t>
    </r>
  </si>
  <si>
    <t xml:space="preserve">Ubetydelig konsekvens fordi pipettene kun brukes til overskuddsanalyse. </t>
  </si>
  <si>
    <r>
      <rPr>
        <b/>
        <u/>
        <sz val="14"/>
        <rFont val="Calibri"/>
        <family val="2"/>
      </rPr>
      <t>Konklusjon:</t>
    </r>
    <r>
      <rPr>
        <b/>
        <sz val="14"/>
        <rFont val="Calibri"/>
        <family val="2"/>
      </rPr>
      <t xml:space="preserve"> Hormonlaboratoriet konkluderer med at intern kontroll av pipetter er tilstrekkelig.
Denne risikovurderingen gjelder også for Ernæringslaboratoriet når denne gruppen følger prosedyre PS 13. </t>
    </r>
  </si>
  <si>
    <t>Justerbare pipetter kontrolleres ved 1 innstilling og 10 innveiinger (unntak er pipetter som brukes for tillaging av kalibrator i in-house metoder, disse skal kontrolleres på minst 2 volum). 
Flerkanalspipetter kontrolleres ved minst ett bruksvolum og på alle spissene.
Fare for at: 
1) feil ved andre volum ikke oppdages 
2) pipetten ikke godkjennes på grunnnlag av kontrollen
Pkt 1) påvirker analyseresultat (A-pipette)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</si>
</sst>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quot;kr&quot;\ #,##0;[Red]&quot;kr&quot;\ #,##0"/>
    <numFmt numFmtId="167" formatCode="dd/mm/yy;@"/>
  </numFmts>
  <fonts count="50" x14ac:knownFonts="1">
    <font>
      <sz val="10"/>
      <name val="Arial"/>
    </font>
    <font>
      <sz val="11"/>
      <color theme="1"/>
      <name val="Calibri"/>
      <family val="2"/>
      <scheme val="minor"/>
    </font>
    <font>
      <sz val="10"/>
      <name val="Arial"/>
      <family val="2"/>
    </font>
    <font>
      <u/>
      <sz val="10"/>
      <color indexed="12"/>
      <name val="Arial"/>
      <family val="2"/>
    </font>
    <font>
      <b/>
      <sz val="14"/>
      <name val="Arial"/>
      <family val="2"/>
    </font>
    <font>
      <b/>
      <sz val="10"/>
      <name val="Arial"/>
      <family val="2"/>
    </font>
    <font>
      <sz val="10"/>
      <name val="Arial"/>
      <family val="2"/>
    </font>
    <font>
      <sz val="10"/>
      <name val="Arial Narrow"/>
      <family val="2"/>
    </font>
    <font>
      <sz val="10"/>
      <name val="Arial"/>
      <family val="2"/>
    </font>
    <font>
      <sz val="10"/>
      <name val="Arial"/>
      <family val="2"/>
    </font>
    <font>
      <i/>
      <sz val="10"/>
      <name val="Arial"/>
      <family val="2"/>
    </font>
    <font>
      <b/>
      <sz val="11"/>
      <name val="Arial"/>
      <family val="2"/>
    </font>
    <font>
      <b/>
      <sz val="12"/>
      <name val="Arial"/>
      <family val="2"/>
    </font>
    <font>
      <sz val="11"/>
      <name val="Arial"/>
      <family val="2"/>
    </font>
    <font>
      <sz val="12"/>
      <name val="Arial"/>
      <family val="2"/>
    </font>
    <font>
      <b/>
      <sz val="10"/>
      <name val="Arial Narrow"/>
      <family val="2"/>
    </font>
    <font>
      <b/>
      <sz val="11"/>
      <name val="Arial Narrow"/>
      <family val="2"/>
    </font>
    <font>
      <b/>
      <sz val="9"/>
      <name val="Arial"/>
      <family val="2"/>
    </font>
    <font>
      <b/>
      <sz val="12"/>
      <name val="Arial Narrow"/>
      <family val="2"/>
    </font>
    <font>
      <sz val="9"/>
      <name val="Arial Narrow"/>
      <family val="2"/>
    </font>
    <font>
      <b/>
      <i/>
      <sz val="10"/>
      <name val="Arial"/>
      <family val="2"/>
    </font>
    <font>
      <sz val="7"/>
      <name val="Arial Narrow"/>
      <family val="2"/>
    </font>
    <font>
      <sz val="8"/>
      <color indexed="81"/>
      <name val="Tahoma"/>
      <family val="2"/>
    </font>
    <font>
      <b/>
      <sz val="8"/>
      <color indexed="81"/>
      <name val="Tahoma"/>
      <family val="2"/>
    </font>
    <font>
      <sz val="8"/>
      <name val="Arial Narrow"/>
      <family val="2"/>
    </font>
    <font>
      <sz val="18"/>
      <name val="Arial"/>
      <family val="2"/>
    </font>
    <font>
      <b/>
      <sz val="18"/>
      <name val="Arial"/>
      <family val="2"/>
    </font>
    <font>
      <sz val="12"/>
      <name val="Arial Narrow"/>
      <family val="2"/>
    </font>
    <font>
      <sz val="9"/>
      <name val="Arial"/>
      <family val="2"/>
    </font>
    <font>
      <sz val="11"/>
      <name val="Calibri"/>
      <family val="2"/>
    </font>
    <font>
      <i/>
      <sz val="11"/>
      <name val="Arial"/>
      <family val="2"/>
    </font>
    <font>
      <b/>
      <i/>
      <sz val="11"/>
      <name val="Arial"/>
      <family val="2"/>
    </font>
    <font>
      <sz val="14"/>
      <name val="Arial"/>
      <family val="2"/>
    </font>
    <font>
      <b/>
      <sz val="10"/>
      <color rgb="FF000000"/>
      <name val="Arial"/>
      <family val="2"/>
    </font>
    <font>
      <b/>
      <sz val="15"/>
      <color theme="3"/>
      <name val="Calibri"/>
      <family val="2"/>
      <scheme val="minor"/>
    </font>
    <font>
      <b/>
      <sz val="11"/>
      <color theme="1"/>
      <name val="Calibri"/>
      <family val="2"/>
      <scheme val="minor"/>
    </font>
    <font>
      <sz val="9"/>
      <color indexed="81"/>
      <name val="Tahoma"/>
      <family val="2"/>
    </font>
    <font>
      <b/>
      <sz val="9"/>
      <color indexed="81"/>
      <name val="Tahoma"/>
      <family val="2"/>
    </font>
    <font>
      <b/>
      <sz val="16"/>
      <color theme="4" tint="-0.249977111117893"/>
      <name val="Cambria"/>
      <family val="1"/>
      <scheme val="major"/>
    </font>
    <font>
      <sz val="10"/>
      <color theme="1"/>
      <name val="Calibri"/>
      <family val="2"/>
      <scheme val="minor"/>
    </font>
    <font>
      <sz val="7"/>
      <color theme="1"/>
      <name val="Arial Narrow"/>
      <family val="2"/>
    </font>
    <font>
      <b/>
      <sz val="10"/>
      <color theme="1"/>
      <name val="Calibri"/>
      <family val="2"/>
      <scheme val="minor"/>
    </font>
    <font>
      <sz val="10"/>
      <color rgb="FFFF0000"/>
      <name val="Arial"/>
      <family val="2"/>
    </font>
    <font>
      <strike/>
      <sz val="10"/>
      <name val="Arial"/>
      <family val="2"/>
    </font>
    <font>
      <sz val="10"/>
      <color theme="4"/>
      <name val="Arial"/>
      <family val="2"/>
    </font>
    <font>
      <b/>
      <sz val="14"/>
      <name val="Calibri"/>
      <family val="2"/>
    </font>
    <font>
      <b/>
      <u/>
      <sz val="14"/>
      <name val="Calibri"/>
      <family val="2"/>
    </font>
    <font>
      <sz val="12"/>
      <color rgb="FFFF0000"/>
      <name val="Arial"/>
      <family val="2"/>
    </font>
    <font>
      <strike/>
      <sz val="10"/>
      <color rgb="FFFF0000"/>
      <name val="Cambria"/>
      <family val="1"/>
    </font>
    <font>
      <strike/>
      <sz val="10"/>
      <name val="Cambria"/>
      <family val="1"/>
    </font>
  </fonts>
  <fills count="1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CCFFFF"/>
        <bgColor indexed="64"/>
      </patternFill>
    </fill>
    <fill>
      <patternFill patternType="solid">
        <fgColor theme="9" tint="0.59999389629810485"/>
        <bgColor indexed="64"/>
      </patternFill>
    </fill>
  </fills>
  <borders count="86">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hair">
        <color indexed="22"/>
      </bottom>
      <diagonal/>
    </border>
    <border>
      <left style="medium">
        <color indexed="64"/>
      </left>
      <right style="medium">
        <color indexed="64"/>
      </right>
      <top/>
      <bottom style="hair">
        <color indexed="22"/>
      </bottom>
      <diagonal/>
    </border>
    <border>
      <left style="medium">
        <color indexed="64"/>
      </left>
      <right/>
      <top style="hair">
        <color indexed="22"/>
      </top>
      <bottom style="hair">
        <color indexed="22"/>
      </bottom>
      <diagonal/>
    </border>
    <border>
      <left style="medium">
        <color indexed="64"/>
      </left>
      <right style="medium">
        <color indexed="64"/>
      </right>
      <top style="hair">
        <color indexed="22"/>
      </top>
      <bottom style="hair">
        <color indexed="22"/>
      </bottom>
      <diagonal/>
    </border>
    <border>
      <left style="medium">
        <color indexed="64"/>
      </left>
      <right/>
      <top style="hair">
        <color indexed="22"/>
      </top>
      <bottom style="medium">
        <color indexed="64"/>
      </bottom>
      <diagonal/>
    </border>
    <border>
      <left style="medium">
        <color indexed="64"/>
      </left>
      <right style="medium">
        <color indexed="64"/>
      </right>
      <top style="hair">
        <color indexed="22"/>
      </top>
      <bottom style="medium">
        <color indexed="64"/>
      </bottom>
      <diagonal/>
    </border>
    <border>
      <left style="medium">
        <color indexed="64"/>
      </left>
      <right/>
      <top style="hair">
        <color indexed="22"/>
      </top>
      <bottom/>
      <diagonal/>
    </border>
    <border>
      <left style="medium">
        <color indexed="64"/>
      </left>
      <right style="medium">
        <color indexed="64"/>
      </right>
      <top style="hair">
        <color indexed="22"/>
      </top>
      <bottom/>
      <diagonal/>
    </border>
    <border>
      <left style="medium">
        <color indexed="64"/>
      </left>
      <right style="medium">
        <color indexed="64"/>
      </right>
      <top style="medium">
        <color indexed="64"/>
      </top>
      <bottom style="hair">
        <color indexed="22"/>
      </bottom>
      <diagonal/>
    </border>
    <border>
      <left style="medium">
        <color indexed="64"/>
      </left>
      <right/>
      <top style="medium">
        <color indexed="64"/>
      </top>
      <bottom style="hair">
        <color indexed="22"/>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diagonal/>
    </border>
    <border>
      <left/>
      <right style="double">
        <color indexed="64"/>
      </right>
      <top style="thin">
        <color indexed="64"/>
      </top>
      <bottom style="thin">
        <color indexed="64"/>
      </bottom>
      <diagonal/>
    </border>
    <border>
      <left/>
      <right/>
      <top/>
      <bottom style="thick">
        <color theme="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xf numFmtId="164" fontId="2" fillId="0" borderId="0" applyFont="0" applyFill="0" applyBorder="0" applyAlignment="0" applyProtection="0"/>
    <xf numFmtId="0" fontId="34" fillId="0" borderId="83" applyNumberFormat="0" applyFill="0" applyAlignment="0" applyProtection="0"/>
    <xf numFmtId="0" fontId="1" fillId="0" borderId="0"/>
  </cellStyleXfs>
  <cellXfs count="498">
    <xf numFmtId="0" fontId="0" fillId="0" borderId="0" xfId="0"/>
    <xf numFmtId="0" fontId="14" fillId="0" borderId="0" xfId="0" applyFont="1" applyAlignment="1" applyProtection="1">
      <alignment vertical="top" wrapText="1"/>
      <protection locked="0"/>
    </xf>
    <xf numFmtId="0" fontId="7" fillId="0" borderId="1"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0" fontId="5" fillId="0" borderId="0" xfId="0" applyFont="1" applyAlignment="1" applyProtection="1">
      <alignment wrapText="1"/>
      <protection locked="0"/>
    </xf>
    <xf numFmtId="0" fontId="6" fillId="0" borderId="0" xfId="0" applyFont="1" applyAlignment="1" applyProtection="1">
      <alignment wrapText="1"/>
      <protection locked="0"/>
    </xf>
    <xf numFmtId="0" fontId="5" fillId="0" borderId="0" xfId="0" applyFont="1" applyAlignment="1" applyProtection="1">
      <alignment horizontal="center" wrapText="1"/>
      <protection locked="0"/>
    </xf>
    <xf numFmtId="0" fontId="8" fillId="0" borderId="5" xfId="0" applyFont="1" applyBorder="1" applyAlignment="1" applyProtection="1">
      <alignment vertical="top" wrapText="1"/>
      <protection locked="0"/>
    </xf>
    <xf numFmtId="0" fontId="8" fillId="0" borderId="5" xfId="0" applyFont="1" applyBorder="1" applyAlignment="1" applyProtection="1">
      <alignment horizontal="center" vertical="top" wrapText="1"/>
      <protection locked="0"/>
    </xf>
    <xf numFmtId="0" fontId="8" fillId="0" borderId="6"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8" xfId="0" applyFont="1" applyBorder="1" applyAlignment="1" applyProtection="1">
      <alignment horizontal="center" vertical="top" wrapText="1"/>
      <protection locked="0"/>
    </xf>
    <xf numFmtId="0" fontId="8" fillId="0" borderId="9" xfId="0" applyFont="1" applyBorder="1" applyAlignment="1" applyProtection="1">
      <alignment vertical="top" wrapText="1"/>
      <protection locked="0"/>
    </xf>
    <xf numFmtId="0" fontId="5" fillId="0" borderId="0" xfId="0" applyFont="1" applyAlignment="1">
      <alignment wrapText="1"/>
    </xf>
    <xf numFmtId="0" fontId="6" fillId="0" borderId="0" xfId="0" applyFont="1" applyAlignment="1">
      <alignment wrapText="1"/>
    </xf>
    <xf numFmtId="0" fontId="5" fillId="0" borderId="0" xfId="0" applyFont="1" applyAlignment="1">
      <alignment horizontal="center" wrapText="1"/>
    </xf>
    <xf numFmtId="0" fontId="7" fillId="2" borderId="10" xfId="0" applyFont="1" applyFill="1" applyBorder="1" applyAlignment="1">
      <alignment horizontal="center" vertical="center" wrapText="1"/>
    </xf>
    <xf numFmtId="0" fontId="10" fillId="2" borderId="11" xfId="0" applyFont="1" applyFill="1" applyBorder="1" applyAlignment="1">
      <alignment horizontal="center" wrapText="1"/>
    </xf>
    <xf numFmtId="0" fontId="7" fillId="2" borderId="12" xfId="0" applyFont="1" applyFill="1" applyBorder="1" applyAlignment="1">
      <alignment horizontal="left" wrapText="1"/>
    </xf>
    <xf numFmtId="0" fontId="15"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7" fillId="2" borderId="1" xfId="0" applyFont="1" applyFill="1" applyBorder="1" applyAlignment="1">
      <alignment horizontal="center" textRotation="90" wrapText="1"/>
    </xf>
    <xf numFmtId="0" fontId="7" fillId="2" borderId="2" xfId="0" applyFont="1" applyFill="1" applyBorder="1" applyAlignment="1">
      <alignment horizontal="center" textRotation="90" wrapText="1"/>
    </xf>
    <xf numFmtId="0" fontId="7" fillId="2" borderId="3" xfId="0" applyFont="1" applyFill="1" applyBorder="1" applyAlignment="1">
      <alignment horizontal="center" textRotation="90" wrapText="1"/>
    </xf>
    <xf numFmtId="0" fontId="11" fillId="2" borderId="15" xfId="0" applyFont="1" applyFill="1" applyBorder="1" applyAlignment="1">
      <alignment horizontal="left"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17" fillId="2" borderId="16" xfId="0" applyFont="1" applyFill="1" applyBorder="1" applyAlignment="1">
      <alignment horizontal="center" wrapText="1"/>
    </xf>
    <xf numFmtId="0" fontId="17" fillId="2" borderId="17" xfId="0" applyFont="1" applyFill="1" applyBorder="1" applyAlignment="1">
      <alignment horizontal="center" wrapText="1"/>
    </xf>
    <xf numFmtId="0" fontId="17" fillId="2" borderId="19" xfId="0" applyFont="1" applyFill="1" applyBorder="1" applyAlignment="1">
      <alignment horizontal="center" wrapText="1"/>
    </xf>
    <xf numFmtId="0" fontId="7" fillId="2" borderId="19" xfId="0" applyFont="1" applyFill="1" applyBorder="1" applyAlignment="1">
      <alignment horizontal="left" vertical="center" wrapText="1"/>
    </xf>
    <xf numFmtId="0" fontId="8" fillId="0" borderId="4" xfId="0" applyFont="1" applyBorder="1" applyAlignment="1">
      <alignment horizontal="center" vertical="top" wrapText="1"/>
    </xf>
    <xf numFmtId="0" fontId="12"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164" fontId="10" fillId="0" borderId="0" xfId="3" applyFont="1" applyBorder="1" applyAlignment="1" applyProtection="1">
      <alignment horizontal="left" wrapText="1"/>
    </xf>
    <xf numFmtId="164" fontId="10" fillId="0" borderId="0" xfId="3" applyFont="1" applyBorder="1" applyAlignment="1" applyProtection="1">
      <alignment horizontal="center" wrapText="1"/>
    </xf>
    <xf numFmtId="0" fontId="10" fillId="0" borderId="0" xfId="0" applyFont="1" applyAlignment="1">
      <alignment horizontal="left" wrapText="1"/>
    </xf>
    <xf numFmtId="0" fontId="10" fillId="0" borderId="0" xfId="0" applyFont="1" applyAlignment="1">
      <alignment horizontal="center" wrapText="1"/>
    </xf>
    <xf numFmtId="0" fontId="8" fillId="0" borderId="0" xfId="0" applyFont="1" applyAlignment="1" applyProtection="1">
      <alignment wrapText="1"/>
      <protection locked="0"/>
    </xf>
    <xf numFmtId="0" fontId="0" fillId="0" borderId="0" xfId="0" applyAlignment="1" applyProtection="1">
      <alignment wrapText="1"/>
      <protection locked="0"/>
    </xf>
    <xf numFmtId="0" fontId="8" fillId="0" borderId="0" xfId="0" applyFont="1" applyAlignment="1" applyProtection="1">
      <alignment horizontal="center" wrapText="1"/>
      <protection locked="0"/>
    </xf>
    <xf numFmtId="0" fontId="7" fillId="0" borderId="0" xfId="0" applyFont="1" applyAlignment="1" applyProtection="1">
      <alignment wrapText="1"/>
      <protection locked="0"/>
    </xf>
    <xf numFmtId="166" fontId="8" fillId="0" borderId="5" xfId="0" applyNumberFormat="1" applyFont="1" applyBorder="1" applyAlignment="1" applyProtection="1">
      <alignment vertical="top" wrapText="1"/>
      <protection locked="0"/>
    </xf>
    <xf numFmtId="166" fontId="8" fillId="0" borderId="8" xfId="0" applyNumberFormat="1" applyFont="1" applyBorder="1" applyAlignment="1" applyProtection="1">
      <alignment vertical="top" wrapText="1"/>
      <protection locked="0"/>
    </xf>
    <xf numFmtId="167" fontId="8" fillId="0" borderId="5" xfId="0" applyNumberFormat="1" applyFont="1" applyBorder="1" applyAlignment="1" applyProtection="1">
      <alignment vertical="top" wrapText="1"/>
      <protection locked="0"/>
    </xf>
    <xf numFmtId="167" fontId="8" fillId="0" borderId="8" xfId="0" applyNumberFormat="1" applyFont="1" applyBorder="1" applyAlignment="1" applyProtection="1">
      <alignment vertical="top" wrapText="1"/>
      <protection locked="0"/>
    </xf>
    <xf numFmtId="0" fontId="8" fillId="0" borderId="2" xfId="0" applyFont="1" applyBorder="1" applyAlignment="1" applyProtection="1">
      <alignment horizontal="center" vertical="top" wrapText="1"/>
      <protection locked="0"/>
    </xf>
    <xf numFmtId="0" fontId="8" fillId="0" borderId="1" xfId="0" applyFont="1" applyBorder="1" applyAlignment="1">
      <alignment horizontal="center" vertical="top" wrapText="1"/>
    </xf>
    <xf numFmtId="0" fontId="8" fillId="0" borderId="2"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11" fillId="2" borderId="14" xfId="0" applyFont="1" applyFill="1" applyBorder="1" applyAlignment="1">
      <alignment horizontal="left" vertical="center" wrapText="1"/>
    </xf>
    <xf numFmtId="0" fontId="19" fillId="2" borderId="18" xfId="0" applyFont="1" applyFill="1" applyBorder="1" applyAlignment="1">
      <alignment horizontal="left" vertical="center" wrapText="1"/>
    </xf>
    <xf numFmtId="0" fontId="8" fillId="0" borderId="21" xfId="0" applyFont="1" applyBorder="1" applyAlignment="1" applyProtection="1">
      <alignment vertical="top" wrapText="1"/>
      <protection locked="0"/>
    </xf>
    <xf numFmtId="0" fontId="10" fillId="0" borderId="21" xfId="0" applyFont="1" applyBorder="1" applyAlignment="1" applyProtection="1">
      <alignment vertical="top" wrapText="1"/>
      <protection locked="0"/>
    </xf>
    <xf numFmtId="0" fontId="8" fillId="0" borderId="22" xfId="0" applyFont="1" applyBorder="1" applyAlignment="1" applyProtection="1">
      <alignment vertical="top" wrapText="1"/>
      <protection locked="0"/>
    </xf>
    <xf numFmtId="0" fontId="5" fillId="0" borderId="0" xfId="0" applyFont="1" applyAlignment="1">
      <alignment vertical="top"/>
    </xf>
    <xf numFmtId="0" fontId="20" fillId="2" borderId="23" xfId="0" applyFont="1" applyFill="1" applyBorder="1" applyAlignment="1">
      <alignment horizontal="center" wrapText="1"/>
    </xf>
    <xf numFmtId="0" fontId="7" fillId="2"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0" borderId="5" xfId="0" applyFont="1" applyBorder="1" applyAlignment="1" applyProtection="1">
      <alignment vertical="top" wrapText="1"/>
      <protection locked="0"/>
    </xf>
    <xf numFmtId="0" fontId="7" fillId="0" borderId="0" xfId="0" applyFont="1"/>
    <xf numFmtId="0" fontId="5" fillId="0" borderId="0" xfId="0" applyFont="1" applyAlignment="1">
      <alignment horizontal="left" vertical="top"/>
    </xf>
    <xf numFmtId="0" fontId="8" fillId="0" borderId="0" xfId="0" applyFont="1" applyProtection="1">
      <protection locked="0"/>
    </xf>
    <xf numFmtId="0" fontId="0" fillId="0" borderId="0" xfId="0" applyProtection="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0" borderId="0" xfId="0" applyFont="1" applyProtection="1">
      <protection locked="0"/>
    </xf>
    <xf numFmtId="0" fontId="5" fillId="0" borderId="0" xfId="0" applyFont="1"/>
    <xf numFmtId="0" fontId="8" fillId="0" borderId="0" xfId="0" applyFont="1"/>
    <xf numFmtId="0" fontId="8" fillId="0" borderId="0" xfId="0" applyFont="1" applyAlignment="1">
      <alignment wrapText="1"/>
    </xf>
    <xf numFmtId="0" fontId="8" fillId="0" borderId="0" xfId="0" applyFont="1" applyAlignment="1">
      <alignment horizontal="center" wrapText="1"/>
    </xf>
    <xf numFmtId="0" fontId="6" fillId="0" borderId="0" xfId="0" applyFont="1"/>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27" xfId="0" applyFont="1" applyBorder="1" applyAlignment="1" applyProtection="1">
      <alignment horizontal="left" vertical="top" wrapText="1"/>
      <protection locked="0"/>
    </xf>
    <xf numFmtId="0" fontId="8" fillId="0" borderId="28" xfId="0" applyFont="1" applyBorder="1" applyAlignment="1" applyProtection="1">
      <alignment horizontal="center" vertical="top" wrapText="1"/>
      <protection locked="0"/>
    </xf>
    <xf numFmtId="0" fontId="8" fillId="0" borderId="30" xfId="0" applyFont="1" applyBorder="1" applyAlignment="1" applyProtection="1">
      <alignment horizontal="left" vertical="top" wrapText="1"/>
      <protection locked="0"/>
    </xf>
    <xf numFmtId="0" fontId="5" fillId="0" borderId="31" xfId="0" applyFont="1" applyBorder="1" applyAlignment="1" applyProtection="1">
      <alignment horizontal="center" vertical="top" wrapText="1"/>
      <protection locked="0"/>
    </xf>
    <xf numFmtId="0" fontId="8" fillId="0" borderId="31" xfId="0" applyFont="1" applyBorder="1" applyAlignment="1" applyProtection="1">
      <alignment horizontal="center" vertical="top" wrapText="1"/>
      <protection locked="0"/>
    </xf>
    <xf numFmtId="0" fontId="8" fillId="0" borderId="32" xfId="0" applyFont="1" applyBorder="1" applyAlignment="1" applyProtection="1">
      <alignment horizontal="center" vertical="top" wrapText="1"/>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25" fillId="0" borderId="0" xfId="0" applyFont="1" applyAlignment="1" applyProtection="1">
      <alignment vertical="top" wrapText="1"/>
      <protection locked="0"/>
    </xf>
    <xf numFmtId="0" fontId="25" fillId="0" borderId="0" xfId="0" applyFont="1" applyProtection="1">
      <protection locked="0"/>
    </xf>
    <xf numFmtId="0" fontId="25" fillId="0" borderId="0" xfId="0" applyFont="1" applyAlignment="1" applyProtection="1">
      <alignment wrapText="1"/>
      <protection locked="0"/>
    </xf>
    <xf numFmtId="0" fontId="26" fillId="0" borderId="0" xfId="0" applyFont="1"/>
    <xf numFmtId="0" fontId="25" fillId="0" borderId="0" xfId="0" applyFont="1"/>
    <xf numFmtId="0" fontId="0" fillId="0" borderId="33" xfId="0" applyBorder="1"/>
    <xf numFmtId="0" fontId="16" fillId="2" borderId="0" xfId="0" applyFont="1" applyFill="1" applyAlignment="1">
      <alignment horizontal="left" vertical="center" wrapText="1"/>
    </xf>
    <xf numFmtId="0" fontId="2" fillId="0" borderId="0" xfId="0" applyFont="1" applyAlignment="1">
      <alignment wrapText="1"/>
    </xf>
    <xf numFmtId="167" fontId="8" fillId="0" borderId="20" xfId="0" applyNumberFormat="1" applyFont="1" applyBorder="1" applyAlignment="1" applyProtection="1">
      <alignment vertical="top" wrapText="1"/>
      <protection locked="0"/>
    </xf>
    <xf numFmtId="0" fontId="20" fillId="2" borderId="33" xfId="0" applyFont="1" applyFill="1" applyBorder="1" applyAlignment="1">
      <alignment horizontal="center" wrapText="1"/>
    </xf>
    <xf numFmtId="0" fontId="11" fillId="2" borderId="13" xfId="0" applyFont="1" applyFill="1" applyBorder="1" applyAlignment="1">
      <alignment horizontal="left" vertical="center" wrapText="1"/>
    </xf>
    <xf numFmtId="165" fontId="8" fillId="2" borderId="34" xfId="0" applyNumberFormat="1" applyFont="1" applyFill="1" applyBorder="1" applyAlignment="1">
      <alignment horizontal="left" vertical="top" wrapText="1"/>
    </xf>
    <xf numFmtId="165" fontId="5" fillId="2" borderId="35" xfId="0" applyNumberFormat="1" applyFont="1" applyFill="1" applyBorder="1" applyAlignment="1">
      <alignment horizontal="center" vertical="top" wrapText="1"/>
    </xf>
    <xf numFmtId="0" fontId="7" fillId="0" borderId="0" xfId="0" applyFont="1" applyAlignment="1">
      <alignment wrapText="1"/>
    </xf>
    <xf numFmtId="0" fontId="2" fillId="0" borderId="0" xfId="0" applyFont="1" applyAlignment="1">
      <alignment vertical="top" wrapText="1"/>
    </xf>
    <xf numFmtId="0" fontId="2" fillId="0" borderId="0" xfId="0" applyFont="1"/>
    <xf numFmtId="0" fontId="5" fillId="0" borderId="36" xfId="0" applyFont="1" applyBorder="1" applyAlignment="1">
      <alignment vertical="top" wrapText="1"/>
    </xf>
    <xf numFmtId="0" fontId="19" fillId="2" borderId="13"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8" fillId="2" borderId="2" xfId="0" applyFont="1" applyFill="1" applyBorder="1" applyAlignment="1">
      <alignment horizontal="center" vertical="top" wrapText="1"/>
    </xf>
    <xf numFmtId="9" fontId="7" fillId="0" borderId="0" xfId="2" applyFont="1" applyAlignment="1" applyProtection="1">
      <alignment wrapText="1"/>
    </xf>
    <xf numFmtId="9" fontId="5" fillId="0" borderId="5" xfId="0" applyNumberFormat="1" applyFont="1" applyBorder="1" applyAlignment="1">
      <alignment horizontal="right" vertical="center" wrapText="1"/>
    </xf>
    <xf numFmtId="167" fontId="7" fillId="2" borderId="37" xfId="0" applyNumberFormat="1" applyFont="1" applyFill="1" applyBorder="1" applyAlignment="1">
      <alignment horizontal="left" vertical="center" wrapText="1"/>
    </xf>
    <xf numFmtId="167" fontId="16" fillId="2" borderId="37" xfId="0" applyNumberFormat="1" applyFont="1" applyFill="1" applyBorder="1" applyAlignment="1">
      <alignment horizontal="left" vertical="center" wrapText="1"/>
    </xf>
    <xf numFmtId="167" fontId="24" fillId="2" borderId="37" xfId="0" applyNumberFormat="1" applyFont="1" applyFill="1" applyBorder="1" applyAlignment="1">
      <alignment horizontal="left" vertical="center" wrapText="1"/>
    </xf>
    <xf numFmtId="167" fontId="2" fillId="0" borderId="0" xfId="0" applyNumberFormat="1" applyFont="1" applyAlignment="1">
      <alignment horizontal="left" wrapText="1"/>
    </xf>
    <xf numFmtId="167" fontId="8" fillId="2" borderId="20" xfId="0" applyNumberFormat="1" applyFont="1" applyFill="1" applyBorder="1" applyAlignment="1">
      <alignment horizontal="left" vertical="top" wrapText="1"/>
    </xf>
    <xf numFmtId="0" fontId="2" fillId="0" borderId="0" xfId="0" applyFont="1" applyAlignment="1">
      <alignment horizontal="left" wrapText="1"/>
    </xf>
    <xf numFmtId="0" fontId="8" fillId="2" borderId="20" xfId="0" applyFont="1" applyFill="1" applyBorder="1" applyAlignment="1">
      <alignment horizontal="left" vertical="top" wrapText="1"/>
    </xf>
    <xf numFmtId="14" fontId="2" fillId="0" borderId="2" xfId="0" applyNumberFormat="1" applyFont="1" applyBorder="1" applyAlignment="1" applyProtection="1">
      <alignment vertical="top" wrapText="1"/>
      <protection locked="0"/>
    </xf>
    <xf numFmtId="0" fontId="9" fillId="0" borderId="0" xfId="0" applyFont="1" applyAlignment="1">
      <alignment wrapText="1"/>
    </xf>
    <xf numFmtId="0" fontId="9" fillId="0" borderId="0" xfId="0" applyFont="1" applyAlignment="1">
      <alignment vertical="top" wrapText="1"/>
    </xf>
    <xf numFmtId="0" fontId="0" fillId="0" borderId="38" xfId="0" applyBorder="1"/>
    <xf numFmtId="0" fontId="0" fillId="0" borderId="39" xfId="0" applyBorder="1"/>
    <xf numFmtId="0" fontId="8" fillId="2" borderId="1" xfId="0" applyFont="1" applyFill="1" applyBorder="1" applyAlignment="1">
      <alignment horizontal="center" vertical="top" wrapText="1"/>
    </xf>
    <xf numFmtId="0" fontId="2" fillId="0" borderId="33" xfId="0" applyFont="1" applyBorder="1" applyAlignment="1">
      <alignment wrapText="1"/>
    </xf>
    <xf numFmtId="0" fontId="2" fillId="0" borderId="40" xfId="0" applyFont="1" applyBorder="1" applyAlignment="1">
      <alignment wrapText="1"/>
    </xf>
    <xf numFmtId="0" fontId="29" fillId="0" borderId="0" xfId="0" applyFont="1"/>
    <xf numFmtId="49" fontId="0" fillId="0" borderId="0" xfId="0" applyNumberFormat="1" applyAlignment="1" applyProtection="1">
      <alignment wrapText="1"/>
      <protection locked="0"/>
    </xf>
    <xf numFmtId="49" fontId="25" fillId="0" borderId="0" xfId="0" applyNumberFormat="1" applyFont="1" applyProtection="1">
      <protection locked="0"/>
    </xf>
    <xf numFmtId="49" fontId="0" fillId="0" borderId="0" xfId="0" applyNumberFormat="1" applyProtection="1">
      <protection locked="0"/>
    </xf>
    <xf numFmtId="49" fontId="0" fillId="0" borderId="0" xfId="0" applyNumberFormat="1" applyAlignment="1" applyProtection="1">
      <alignment vertical="center" wrapText="1"/>
      <protection locked="0"/>
    </xf>
    <xf numFmtId="49" fontId="25" fillId="0" borderId="0" xfId="0" applyNumberFormat="1" applyFont="1" applyAlignment="1" applyProtection="1">
      <alignment vertical="center"/>
      <protection locked="0"/>
    </xf>
    <xf numFmtId="49" fontId="0" fillId="0" borderId="0" xfId="0" applyNumberFormat="1" applyAlignment="1" applyProtection="1">
      <alignment vertical="center"/>
      <protection locked="0"/>
    </xf>
    <xf numFmtId="49" fontId="0" fillId="0" borderId="0" xfId="0" applyNumberFormat="1" applyAlignment="1" applyProtection="1">
      <alignment horizontal="left" vertical="center" wrapText="1" indent="5"/>
      <protection locked="0"/>
    </xf>
    <xf numFmtId="49" fontId="25" fillId="0" borderId="0" xfId="0" applyNumberFormat="1" applyFont="1" applyAlignment="1" applyProtection="1">
      <alignment horizontal="left" vertical="center" indent="5"/>
      <protection locked="0"/>
    </xf>
    <xf numFmtId="49" fontId="0" fillId="0" borderId="0" xfId="0" applyNumberFormat="1" applyAlignment="1" applyProtection="1">
      <alignment horizontal="left" vertical="center" indent="5"/>
      <protection locked="0"/>
    </xf>
    <xf numFmtId="0" fontId="3" fillId="0" borderId="0" xfId="1" applyAlignment="1" applyProtection="1">
      <alignment horizontal="left" vertical="center" indent="5"/>
    </xf>
    <xf numFmtId="0" fontId="14" fillId="0" borderId="28" xfId="0" applyFont="1" applyBorder="1" applyAlignment="1" applyProtection="1">
      <alignment horizontal="center" vertical="top" wrapText="1"/>
      <protection locked="0"/>
    </xf>
    <xf numFmtId="0" fontId="14" fillId="0" borderId="31" xfId="0" applyFont="1" applyBorder="1" applyAlignment="1" applyProtection="1">
      <alignment horizontal="center" vertical="top" wrapText="1"/>
      <protection locked="0"/>
    </xf>
    <xf numFmtId="0" fontId="12" fillId="0" borderId="31" xfId="0" applyFont="1" applyBorder="1" applyAlignment="1" applyProtection="1">
      <alignment horizontal="center" vertical="top" wrapText="1"/>
      <protection locked="0"/>
    </xf>
    <xf numFmtId="166" fontId="8" fillId="0" borderId="2" xfId="0" applyNumberFormat="1" applyFont="1" applyBorder="1" applyAlignment="1" applyProtection="1">
      <alignment vertical="top" wrapText="1"/>
      <protection locked="0"/>
    </xf>
    <xf numFmtId="167" fontId="8" fillId="0" borderId="2" xfId="0" applyNumberFormat="1" applyFont="1" applyBorder="1" applyAlignment="1" applyProtection="1">
      <alignment vertical="top" wrapText="1"/>
      <protection locked="0"/>
    </xf>
    <xf numFmtId="0" fontId="33" fillId="0" borderId="0" xfId="0" applyFont="1" applyAlignment="1">
      <alignment horizontal="left" vertical="center"/>
    </xf>
    <xf numFmtId="0" fontId="5" fillId="0" borderId="0" xfId="0" applyFont="1" applyAlignment="1">
      <alignment horizontal="left" vertical="center"/>
    </xf>
    <xf numFmtId="165" fontId="8" fillId="3" borderId="49" xfId="0" applyNumberFormat="1" applyFont="1" applyFill="1" applyBorder="1" applyAlignment="1">
      <alignment horizontal="left" wrapText="1"/>
    </xf>
    <xf numFmtId="167" fontId="6" fillId="3" borderId="50" xfId="0" applyNumberFormat="1" applyFont="1" applyFill="1" applyBorder="1" applyAlignment="1">
      <alignment horizontal="left" wrapText="1"/>
    </xf>
    <xf numFmtId="167" fontId="6" fillId="3" borderId="32" xfId="0" applyNumberFormat="1" applyFont="1" applyFill="1" applyBorder="1" applyAlignment="1" applyProtection="1">
      <alignment horizontal="left" wrapText="1"/>
      <protection locked="0"/>
    </xf>
    <xf numFmtId="0" fontId="8" fillId="4" borderId="51" xfId="0" applyFont="1" applyFill="1" applyBorder="1" applyAlignment="1">
      <alignment horizontal="left" vertical="center" wrapText="1"/>
    </xf>
    <xf numFmtId="164" fontId="8" fillId="4" borderId="52" xfId="3" applyFont="1" applyFill="1" applyBorder="1" applyAlignment="1" applyProtection="1">
      <alignment vertical="center"/>
    </xf>
    <xf numFmtId="164" fontId="8" fillId="4" borderId="53" xfId="3" applyFont="1" applyFill="1" applyBorder="1" applyAlignment="1" applyProtection="1">
      <alignment vertical="center" wrapText="1"/>
    </xf>
    <xf numFmtId="0" fontId="8" fillId="4" borderId="4" xfId="0" applyFont="1" applyFill="1" applyBorder="1" applyAlignment="1">
      <alignment horizontal="left" vertical="center" wrapText="1"/>
    </xf>
    <xf numFmtId="0" fontId="8" fillId="3" borderId="49" xfId="0" applyFont="1" applyFill="1" applyBorder="1" applyAlignment="1" applyProtection="1">
      <alignment horizontal="left" vertical="center" wrapText="1"/>
      <protection locked="0"/>
    </xf>
    <xf numFmtId="0" fontId="13" fillId="5" borderId="51" xfId="0" applyFont="1" applyFill="1" applyBorder="1" applyAlignment="1">
      <alignment wrapText="1"/>
    </xf>
    <xf numFmtId="0" fontId="24" fillId="6" borderId="54" xfId="0" applyFont="1" applyFill="1" applyBorder="1" applyAlignment="1" applyProtection="1">
      <alignment vertical="top" wrapText="1"/>
      <protection locked="0"/>
    </xf>
    <xf numFmtId="0" fontId="24" fillId="6" borderId="55" xfId="0" applyFont="1" applyFill="1" applyBorder="1" applyAlignment="1" applyProtection="1">
      <alignment vertical="top" wrapText="1"/>
      <protection locked="0"/>
    </xf>
    <xf numFmtId="0" fontId="24" fillId="6" borderId="56" xfId="0" applyFont="1" applyFill="1" applyBorder="1" applyAlignment="1" applyProtection="1">
      <alignment vertical="top" wrapText="1"/>
      <protection locked="0"/>
    </xf>
    <xf numFmtId="0" fontId="24" fillId="6" borderId="57" xfId="0" applyFont="1" applyFill="1" applyBorder="1" applyAlignment="1" applyProtection="1">
      <alignment vertical="top" wrapText="1"/>
      <protection locked="0"/>
    </xf>
    <xf numFmtId="0" fontId="24" fillId="6" borderId="58" xfId="0" applyFont="1" applyFill="1" applyBorder="1" applyAlignment="1" applyProtection="1">
      <alignment vertical="top" wrapText="1"/>
      <protection locked="0"/>
    </xf>
    <xf numFmtId="0" fontId="24" fillId="6" borderId="59" xfId="0" applyFont="1" applyFill="1" applyBorder="1" applyAlignment="1" applyProtection="1">
      <alignment vertical="top" wrapText="1"/>
      <protection locked="0"/>
    </xf>
    <xf numFmtId="0" fontId="24" fillId="6" borderId="60" xfId="0" applyFont="1" applyFill="1" applyBorder="1" applyAlignment="1" applyProtection="1">
      <alignment vertical="top" wrapText="1"/>
      <protection locked="0"/>
    </xf>
    <xf numFmtId="0" fontId="24" fillId="6" borderId="61" xfId="0" applyFont="1" applyFill="1" applyBorder="1" applyAlignment="1" applyProtection="1">
      <alignment vertical="top" wrapText="1"/>
      <protection locked="0"/>
    </xf>
    <xf numFmtId="0" fontId="24" fillId="6" borderId="62" xfId="0" applyFont="1" applyFill="1" applyBorder="1" applyAlignment="1" applyProtection="1">
      <alignment vertical="top" wrapText="1"/>
      <protection locked="0"/>
    </xf>
    <xf numFmtId="0" fontId="24" fillId="6" borderId="63" xfId="0" applyFont="1" applyFill="1" applyBorder="1" applyAlignment="1" applyProtection="1">
      <alignment vertical="top" wrapText="1"/>
      <protection locked="0"/>
    </xf>
    <xf numFmtId="0" fontId="24" fillId="7" borderId="56" xfId="0" applyFont="1" applyFill="1" applyBorder="1" applyAlignment="1" applyProtection="1">
      <alignment vertical="top" wrapText="1"/>
      <protection locked="0"/>
    </xf>
    <xf numFmtId="0" fontId="24" fillId="7" borderId="58" xfId="0" applyFont="1" applyFill="1" applyBorder="1" applyAlignment="1" applyProtection="1">
      <alignment vertical="top" wrapText="1"/>
      <protection locked="0"/>
    </xf>
    <xf numFmtId="0" fontId="24" fillId="7" borderId="54" xfId="0" applyFont="1" applyFill="1" applyBorder="1" applyAlignment="1" applyProtection="1">
      <alignment vertical="top" wrapText="1"/>
      <protection locked="0"/>
    </xf>
    <xf numFmtId="0" fontId="24" fillId="4" borderId="54" xfId="0" applyFont="1" applyFill="1" applyBorder="1" applyAlignment="1" applyProtection="1">
      <alignment vertical="top" wrapText="1"/>
      <protection locked="0"/>
    </xf>
    <xf numFmtId="0" fontId="24" fillId="4" borderId="56" xfId="0" applyFont="1" applyFill="1" applyBorder="1" applyAlignment="1" applyProtection="1">
      <alignment vertical="top" wrapText="1"/>
      <protection locked="0"/>
    </xf>
    <xf numFmtId="0" fontId="24" fillId="4" borderId="58" xfId="0" applyFont="1" applyFill="1" applyBorder="1" applyAlignment="1" applyProtection="1">
      <alignment vertical="top" wrapText="1"/>
      <protection locked="0"/>
    </xf>
    <xf numFmtId="0" fontId="24" fillId="4" borderId="60" xfId="0" applyFont="1" applyFill="1" applyBorder="1" applyAlignment="1" applyProtection="1">
      <alignment vertical="top" wrapText="1"/>
      <protection locked="0"/>
    </xf>
    <xf numFmtId="0" fontId="24" fillId="4" borderId="63" xfId="0" applyFont="1" applyFill="1" applyBorder="1" applyAlignment="1" applyProtection="1">
      <alignment vertical="top" wrapText="1"/>
      <protection locked="0"/>
    </xf>
    <xf numFmtId="0" fontId="24" fillId="4" borderId="62" xfId="0" applyFont="1" applyFill="1" applyBorder="1" applyAlignment="1" applyProtection="1">
      <alignment vertical="top" wrapText="1"/>
      <protection locked="0"/>
    </xf>
    <xf numFmtId="0" fontId="24" fillId="4" borderId="57" xfId="0" applyFont="1" applyFill="1" applyBorder="1" applyAlignment="1" applyProtection="1">
      <alignment vertical="top" wrapText="1"/>
      <protection locked="0"/>
    </xf>
    <xf numFmtId="0" fontId="24" fillId="4" borderId="59" xfId="0" applyFont="1" applyFill="1" applyBorder="1" applyAlignment="1" applyProtection="1">
      <alignment vertical="top" wrapText="1"/>
      <protection locked="0"/>
    </xf>
    <xf numFmtId="0" fontId="24" fillId="4" borderId="55" xfId="0" applyFont="1" applyFill="1" applyBorder="1" applyAlignment="1" applyProtection="1">
      <alignment vertical="top" wrapText="1"/>
      <protection locked="0"/>
    </xf>
    <xf numFmtId="0" fontId="5" fillId="8" borderId="5" xfId="0" applyFont="1" applyFill="1" applyBorder="1" applyAlignment="1">
      <alignment wrapText="1"/>
    </xf>
    <xf numFmtId="0" fontId="5" fillId="8" borderId="5" xfId="0" applyFont="1" applyFill="1" applyBorder="1" applyAlignment="1">
      <alignment vertical="center" wrapText="1"/>
    </xf>
    <xf numFmtId="0" fontId="5" fillId="8" borderId="5" xfId="0" applyFont="1" applyFill="1" applyBorder="1"/>
    <xf numFmtId="0" fontId="8" fillId="9" borderId="51" xfId="0" applyFont="1" applyFill="1" applyBorder="1" applyAlignment="1">
      <alignment horizontal="left" wrapText="1"/>
    </xf>
    <xf numFmtId="0" fontId="8" fillId="9" borderId="49" xfId="0" applyFont="1" applyFill="1" applyBorder="1" applyAlignment="1">
      <alignment horizontal="left" wrapText="1"/>
    </xf>
    <xf numFmtId="0" fontId="8" fillId="9" borderId="64" xfId="0" applyFont="1" applyFill="1" applyBorder="1" applyAlignment="1">
      <alignment horizontal="left" wrapText="1"/>
    </xf>
    <xf numFmtId="0" fontId="6" fillId="9" borderId="65" xfId="0" applyFont="1" applyFill="1" applyBorder="1" applyAlignment="1">
      <alignment horizontal="left" wrapText="1"/>
    </xf>
    <xf numFmtId="0" fontId="8" fillId="10" borderId="33" xfId="0" applyFont="1" applyFill="1" applyBorder="1" applyAlignment="1">
      <alignment horizontal="center" vertical="center" wrapText="1"/>
    </xf>
    <xf numFmtId="0" fontId="8" fillId="10" borderId="1" xfId="0" applyFont="1" applyFill="1" applyBorder="1" applyAlignment="1">
      <alignment horizontal="center" textRotation="90" wrapText="1"/>
    </xf>
    <xf numFmtId="0" fontId="8" fillId="10" borderId="2" xfId="0" applyFont="1" applyFill="1" applyBorder="1" applyAlignment="1">
      <alignment horizontal="center" textRotation="90" wrapText="1"/>
    </xf>
    <xf numFmtId="0" fontId="8" fillId="10" borderId="3" xfId="0" applyFont="1" applyFill="1" applyBorder="1" applyAlignment="1">
      <alignment horizontal="center" textRotation="90" wrapText="1"/>
    </xf>
    <xf numFmtId="0" fontId="17" fillId="10" borderId="17" xfId="0" applyFont="1" applyFill="1" applyBorder="1" applyAlignment="1">
      <alignment horizontal="center" wrapText="1"/>
    </xf>
    <xf numFmtId="0" fontId="17" fillId="10" borderId="19" xfId="0" applyFont="1" applyFill="1" applyBorder="1" applyAlignment="1">
      <alignment horizontal="center" wrapText="1"/>
    </xf>
    <xf numFmtId="0" fontId="3" fillId="10" borderId="40" xfId="1" applyFill="1" applyBorder="1" applyAlignment="1" applyProtection="1">
      <alignment horizontal="left" vertical="center" wrapText="1"/>
    </xf>
    <xf numFmtId="0" fontId="8" fillId="10" borderId="45" xfId="0" applyFont="1" applyFill="1" applyBorder="1" applyAlignment="1">
      <alignment wrapText="1"/>
    </xf>
    <xf numFmtId="0" fontId="8" fillId="10" borderId="38" xfId="0" applyFont="1" applyFill="1" applyBorder="1" applyAlignment="1">
      <alignment wrapText="1"/>
    </xf>
    <xf numFmtId="0" fontId="10" fillId="10" borderId="11" xfId="0" applyFont="1" applyFill="1" applyBorder="1" applyAlignment="1">
      <alignment horizontal="center" wrapText="1"/>
    </xf>
    <xf numFmtId="0" fontId="17" fillId="10" borderId="66" xfId="0" applyFont="1" applyFill="1" applyBorder="1" applyAlignment="1">
      <alignment horizontal="center" wrapText="1"/>
    </xf>
    <xf numFmtId="0" fontId="4" fillId="0" borderId="0" xfId="0" applyFont="1" applyAlignment="1">
      <alignment horizontal="left" vertical="center"/>
    </xf>
    <xf numFmtId="0" fontId="4" fillId="0" borderId="45" xfId="0" applyFont="1" applyBorder="1" applyAlignment="1">
      <alignment horizontal="left" vertical="center"/>
    </xf>
    <xf numFmtId="0" fontId="32" fillId="0" borderId="0" xfId="0" applyFont="1"/>
    <xf numFmtId="0" fontId="13" fillId="5" borderId="5" xfId="0" applyFont="1" applyFill="1" applyBorder="1" applyAlignment="1">
      <alignment wrapText="1"/>
    </xf>
    <xf numFmtId="0" fontId="13" fillId="5" borderId="49" xfId="0" applyFont="1" applyFill="1" applyBorder="1" applyAlignment="1">
      <alignment wrapText="1"/>
    </xf>
    <xf numFmtId="0" fontId="13" fillId="5" borderId="4" xfId="0" applyFont="1" applyFill="1" applyBorder="1" applyAlignment="1">
      <alignment wrapText="1"/>
    </xf>
    <xf numFmtId="167" fontId="11" fillId="3" borderId="6" xfId="0" applyNumberFormat="1" applyFont="1" applyFill="1" applyBorder="1" applyAlignment="1">
      <alignment horizontal="left" wrapText="1"/>
    </xf>
    <xf numFmtId="165" fontId="11" fillId="3" borderId="8" xfId="0" applyNumberFormat="1" applyFont="1" applyFill="1" applyBorder="1" applyAlignment="1">
      <alignment horizontal="left"/>
    </xf>
    <xf numFmtId="167" fontId="11" fillId="3" borderId="9" xfId="0" applyNumberFormat="1" applyFont="1" applyFill="1" applyBorder="1" applyAlignment="1">
      <alignment horizontal="left" wrapText="1"/>
    </xf>
    <xf numFmtId="0" fontId="31" fillId="0" borderId="0" xfId="0" applyFont="1" applyAlignment="1">
      <alignment horizontal="left" vertical="center"/>
    </xf>
    <xf numFmtId="167" fontId="2" fillId="3" borderId="67" xfId="0" applyNumberFormat="1" applyFont="1" applyFill="1" applyBorder="1" applyAlignment="1">
      <alignment horizontal="left" wrapText="1"/>
    </xf>
    <xf numFmtId="0" fontId="27" fillId="11" borderId="43" xfId="0" applyFont="1" applyFill="1" applyBorder="1" applyAlignment="1">
      <alignment horizontal="left" vertical="center" wrapText="1"/>
    </xf>
    <xf numFmtId="0" fontId="7" fillId="11" borderId="0" xfId="0" applyFont="1" applyFill="1" applyAlignment="1">
      <alignment horizontal="left" vertical="center" wrapText="1"/>
    </xf>
    <xf numFmtId="0" fontId="18" fillId="11" borderId="43" xfId="0" applyFont="1" applyFill="1" applyBorder="1" applyAlignment="1">
      <alignment horizontal="left" vertical="center" wrapText="1"/>
    </xf>
    <xf numFmtId="0" fontId="7" fillId="11" borderId="1" xfId="0" applyFont="1" applyFill="1" applyBorder="1" applyAlignment="1">
      <alignment horizontal="center" textRotation="90" wrapText="1"/>
    </xf>
    <xf numFmtId="0" fontId="7" fillId="11" borderId="2" xfId="0" applyFont="1" applyFill="1" applyBorder="1" applyAlignment="1">
      <alignment horizontal="center" textRotation="90" wrapText="1"/>
    </xf>
    <xf numFmtId="0" fontId="7" fillId="11" borderId="3" xfId="0" applyFont="1" applyFill="1" applyBorder="1" applyAlignment="1">
      <alignment horizontal="center" textRotation="90" wrapText="1"/>
    </xf>
    <xf numFmtId="0" fontId="7" fillId="11" borderId="43" xfId="0" applyFont="1" applyFill="1" applyBorder="1" applyAlignment="1">
      <alignment horizontal="left" vertical="top" wrapText="1"/>
    </xf>
    <xf numFmtId="0" fontId="7" fillId="11" borderId="12" xfId="0" applyFont="1" applyFill="1" applyBorder="1" applyAlignment="1">
      <alignment horizontal="left" wrapText="1"/>
    </xf>
    <xf numFmtId="0" fontId="11" fillId="11" borderId="15" xfId="0" applyFont="1" applyFill="1" applyBorder="1" applyAlignment="1">
      <alignment horizontal="left" vertical="center" wrapText="1"/>
    </xf>
    <xf numFmtId="0" fontId="8" fillId="11" borderId="51" xfId="0" applyFont="1" applyFill="1" applyBorder="1" applyAlignment="1">
      <alignment horizontal="left" wrapText="1"/>
    </xf>
    <xf numFmtId="0" fontId="8" fillId="11" borderId="49" xfId="0" applyFont="1" applyFill="1" applyBorder="1" applyAlignment="1">
      <alignment horizontal="left" wrapText="1"/>
    </xf>
    <xf numFmtId="167" fontId="2" fillId="3" borderId="68" xfId="0" applyNumberFormat="1" applyFont="1" applyFill="1" applyBorder="1" applyAlignment="1">
      <alignment horizontal="left" wrapText="1"/>
    </xf>
    <xf numFmtId="0" fontId="2" fillId="11" borderId="5" xfId="0" applyFont="1" applyFill="1" applyBorder="1" applyAlignment="1">
      <alignment horizontal="left" wrapText="1"/>
    </xf>
    <xf numFmtId="165" fontId="18" fillId="9" borderId="1" xfId="0" applyNumberFormat="1" applyFont="1" applyFill="1" applyBorder="1" applyAlignment="1">
      <alignment horizontal="center" vertical="top" wrapText="1"/>
    </xf>
    <xf numFmtId="165" fontId="18" fillId="9" borderId="4" xfId="0" applyNumberFormat="1" applyFont="1" applyFill="1" applyBorder="1" applyAlignment="1">
      <alignment horizontal="center" vertical="top" wrapText="1"/>
    </xf>
    <xf numFmtId="165" fontId="18" fillId="4" borderId="2" xfId="0" applyNumberFormat="1" applyFont="1" applyFill="1" applyBorder="1" applyAlignment="1">
      <alignment horizontal="center" vertical="top" wrapText="1"/>
    </xf>
    <xf numFmtId="165" fontId="18" fillId="4" borderId="5" xfId="0" applyNumberFormat="1" applyFont="1" applyFill="1" applyBorder="1" applyAlignment="1">
      <alignment horizontal="center" vertical="top" wrapText="1"/>
    </xf>
    <xf numFmtId="165" fontId="5" fillId="9" borderId="1" xfId="0" applyNumberFormat="1" applyFont="1" applyFill="1" applyBorder="1" applyAlignment="1">
      <alignment horizontal="center" vertical="top" wrapText="1"/>
    </xf>
    <xf numFmtId="165" fontId="5" fillId="4" borderId="2" xfId="0" applyNumberFormat="1" applyFont="1" applyFill="1" applyBorder="1" applyAlignment="1">
      <alignment horizontal="center" vertical="top" wrapText="1"/>
    </xf>
    <xf numFmtId="165" fontId="18" fillId="6" borderId="6" xfId="0" applyNumberFormat="1" applyFont="1" applyFill="1" applyBorder="1" applyAlignment="1">
      <alignment horizontal="center" vertical="top" wrapText="1"/>
    </xf>
    <xf numFmtId="165" fontId="5" fillId="6" borderId="34" xfId="0" applyNumberFormat="1" applyFont="1" applyFill="1" applyBorder="1" applyAlignment="1">
      <alignment horizontal="center" vertical="top" wrapText="1"/>
    </xf>
    <xf numFmtId="165" fontId="18" fillId="6" borderId="3" xfId="0" applyNumberFormat="1" applyFont="1" applyFill="1" applyBorder="1" applyAlignment="1">
      <alignment horizontal="center" vertical="top" wrapText="1"/>
    </xf>
    <xf numFmtId="0" fontId="2" fillId="0" borderId="5" xfId="0" applyFont="1" applyBorder="1" applyAlignment="1" applyProtection="1">
      <alignment vertical="top" wrapText="1"/>
      <protection locked="0"/>
    </xf>
    <xf numFmtId="0" fontId="2" fillId="0" borderId="34" xfId="0" applyFont="1" applyBorder="1" applyAlignment="1" applyProtection="1">
      <alignment vertical="top" wrapText="1"/>
      <protection locked="0"/>
    </xf>
    <xf numFmtId="0" fontId="2" fillId="0" borderId="5" xfId="0" applyFont="1" applyBorder="1"/>
    <xf numFmtId="0" fontId="2" fillId="10" borderId="3" xfId="0" applyFont="1" applyFill="1" applyBorder="1" applyAlignment="1">
      <alignment horizontal="center" textRotation="90" wrapText="1"/>
    </xf>
    <xf numFmtId="0" fontId="17" fillId="11" borderId="16" xfId="0" applyFont="1" applyFill="1" applyBorder="1" applyAlignment="1">
      <alignment horizontal="center" wrapText="1"/>
    </xf>
    <xf numFmtId="0" fontId="17" fillId="11" borderId="17" xfId="0" applyFont="1" applyFill="1" applyBorder="1" applyAlignment="1">
      <alignment horizontal="center" wrapText="1"/>
    </xf>
    <xf numFmtId="0" fontId="17" fillId="11" borderId="19" xfId="0" applyFont="1" applyFill="1" applyBorder="1" applyAlignment="1">
      <alignment horizontal="center" wrapText="1"/>
    </xf>
    <xf numFmtId="0" fontId="2" fillId="0" borderId="29" xfId="0" applyFont="1" applyBorder="1" applyAlignment="1" applyProtection="1">
      <alignment vertical="top" wrapText="1"/>
      <protection locked="0"/>
    </xf>
    <xf numFmtId="0" fontId="3" fillId="3" borderId="32" xfId="1" applyFill="1" applyBorder="1" applyAlignment="1" applyProtection="1">
      <alignment horizontal="left" vertical="center" wrapText="1"/>
    </xf>
    <xf numFmtId="0" fontId="2" fillId="0" borderId="5" xfId="0" applyFont="1" applyBorder="1" applyAlignment="1" applyProtection="1">
      <alignment horizontal="left" vertical="center" wrapText="1"/>
      <protection locked="0"/>
    </xf>
    <xf numFmtId="165" fontId="8" fillId="3" borderId="5" xfId="0" applyNumberFormat="1" applyFont="1" applyFill="1" applyBorder="1" applyAlignment="1">
      <alignment horizontal="left" wrapText="1"/>
    </xf>
    <xf numFmtId="0" fontId="8" fillId="3" borderId="30" xfId="0" applyFont="1" applyFill="1" applyBorder="1" applyAlignment="1" applyProtection="1">
      <alignment vertical="center" wrapText="1"/>
      <protection locked="0"/>
    </xf>
    <xf numFmtId="0" fontId="13" fillId="5" borderId="8" xfId="0" applyFont="1" applyFill="1" applyBorder="1" applyAlignment="1">
      <alignment horizontal="left" wrapText="1"/>
    </xf>
    <xf numFmtId="0" fontId="8" fillId="11" borderId="4" xfId="0" applyFont="1" applyFill="1" applyBorder="1" applyAlignment="1">
      <alignment horizontal="left" wrapText="1"/>
    </xf>
    <xf numFmtId="165" fontId="8" fillId="3" borderId="5" xfId="0" applyNumberFormat="1" applyFont="1" applyFill="1" applyBorder="1" applyAlignment="1">
      <alignment horizontal="left"/>
    </xf>
    <xf numFmtId="0" fontId="8" fillId="3" borderId="31" xfId="0" applyFont="1" applyFill="1" applyBorder="1" applyAlignment="1" applyProtection="1">
      <alignment vertical="center" wrapText="1"/>
      <protection locked="0"/>
    </xf>
    <xf numFmtId="167" fontId="6" fillId="3" borderId="74" xfId="0" applyNumberFormat="1" applyFont="1" applyFill="1" applyBorder="1" applyAlignment="1" applyProtection="1">
      <alignment vertical="center" wrapText="1"/>
      <protection locked="0"/>
    </xf>
    <xf numFmtId="167" fontId="6" fillId="3" borderId="32" xfId="0" applyNumberFormat="1" applyFont="1" applyFill="1" applyBorder="1" applyAlignment="1" applyProtection="1">
      <alignment vertical="center" wrapText="1"/>
      <protection locked="0"/>
    </xf>
    <xf numFmtId="167" fontId="2" fillId="3" borderId="65" xfId="0" applyNumberFormat="1" applyFont="1" applyFill="1" applyBorder="1" applyAlignment="1" applyProtection="1">
      <alignment vertical="center"/>
      <protection locked="0"/>
    </xf>
    <xf numFmtId="0" fontId="6" fillId="3" borderId="8" xfId="0" applyFont="1" applyFill="1" applyBorder="1" applyAlignment="1" applyProtection="1">
      <alignment vertical="center"/>
      <protection locked="0"/>
    </xf>
    <xf numFmtId="165" fontId="8" fillId="3" borderId="52" xfId="0" applyNumberFormat="1" applyFont="1" applyFill="1" applyBorder="1"/>
    <xf numFmtId="165" fontId="8" fillId="3" borderId="70" xfId="0" applyNumberFormat="1" applyFont="1" applyFill="1" applyBorder="1"/>
    <xf numFmtId="165" fontId="8" fillId="3" borderId="53" xfId="0" applyNumberFormat="1" applyFont="1" applyFill="1" applyBorder="1"/>
    <xf numFmtId="165" fontId="8" fillId="3" borderId="29" xfId="0" applyNumberFormat="1" applyFont="1" applyFill="1" applyBorder="1"/>
    <xf numFmtId="165" fontId="8" fillId="3" borderId="30" xfId="0" applyNumberFormat="1" applyFont="1" applyFill="1" applyBorder="1"/>
    <xf numFmtId="165" fontId="8" fillId="3" borderId="31" xfId="0" applyNumberFormat="1" applyFont="1" applyFill="1" applyBorder="1"/>
    <xf numFmtId="165" fontId="8" fillId="3" borderId="21" xfId="0" applyNumberFormat="1" applyFont="1" applyFill="1" applyBorder="1"/>
    <xf numFmtId="165" fontId="8" fillId="3" borderId="82" xfId="0" applyNumberFormat="1" applyFont="1" applyFill="1" applyBorder="1"/>
    <xf numFmtId="165" fontId="8" fillId="3" borderId="65" xfId="0" applyNumberFormat="1" applyFont="1" applyFill="1" applyBorder="1"/>
    <xf numFmtId="165" fontId="8" fillId="3" borderId="22" xfId="0" applyNumberFormat="1" applyFont="1" applyFill="1" applyBorder="1"/>
    <xf numFmtId="0" fontId="34" fillId="0" borderId="83" xfId="4"/>
    <xf numFmtId="0" fontId="2" fillId="0" borderId="5" xfId="0" quotePrefix="1" applyFont="1" applyBorder="1" applyAlignment="1" applyProtection="1">
      <alignment vertical="top" wrapText="1"/>
      <protection locked="0"/>
    </xf>
    <xf numFmtId="0" fontId="2" fillId="0" borderId="5" xfId="0" quotePrefix="1" applyFont="1" applyBorder="1" applyAlignment="1">
      <alignment horizontal="left"/>
    </xf>
    <xf numFmtId="0" fontId="2" fillId="0" borderId="0" xfId="0" applyFont="1" applyAlignment="1">
      <alignment vertical="center"/>
    </xf>
    <xf numFmtId="0" fontId="2" fillId="0" borderId="0" xfId="0" applyFont="1" applyAlignment="1" applyProtection="1">
      <alignment vertical="top" wrapText="1"/>
      <protection locked="0"/>
    </xf>
    <xf numFmtId="0" fontId="2" fillId="10" borderId="45" xfId="0" applyFont="1" applyFill="1" applyBorder="1" applyAlignment="1">
      <alignment horizontal="center" vertical="center" wrapText="1"/>
    </xf>
    <xf numFmtId="0" fontId="5" fillId="10" borderId="38" xfId="0" applyFont="1" applyFill="1" applyBorder="1" applyAlignment="1">
      <alignment horizontal="center" vertical="center" wrapText="1"/>
    </xf>
    <xf numFmtId="0" fontId="8" fillId="10" borderId="25" xfId="0" applyFont="1" applyFill="1" applyBorder="1" applyAlignment="1">
      <alignment wrapText="1"/>
    </xf>
    <xf numFmtId="0" fontId="5" fillId="10" borderId="25" xfId="0" applyFont="1" applyFill="1" applyBorder="1" applyAlignment="1">
      <alignment horizontal="center" vertical="center" wrapText="1"/>
    </xf>
    <xf numFmtId="0" fontId="17" fillId="10" borderId="9" xfId="0" applyFont="1" applyFill="1" applyBorder="1" applyAlignment="1">
      <alignment horizontal="center" wrapText="1"/>
    </xf>
    <xf numFmtId="165" fontId="11" fillId="3" borderId="0" xfId="0" applyNumberFormat="1" applyFont="1" applyFill="1" applyAlignment="1">
      <alignment horizontal="left"/>
    </xf>
    <xf numFmtId="167" fontId="11" fillId="3" borderId="0" xfId="0" applyNumberFormat="1" applyFont="1" applyFill="1" applyAlignment="1">
      <alignment horizontal="left" wrapText="1"/>
    </xf>
    <xf numFmtId="0" fontId="2" fillId="10" borderId="69" xfId="0" applyFont="1" applyFill="1" applyBorder="1" applyAlignment="1">
      <alignment horizontal="center" textRotation="90" wrapText="1"/>
    </xf>
    <xf numFmtId="0" fontId="2" fillId="10" borderId="34" xfId="0" applyFont="1" applyFill="1" applyBorder="1" applyAlignment="1">
      <alignment horizontal="center" textRotation="90" wrapText="1"/>
    </xf>
    <xf numFmtId="0" fontId="8" fillId="0" borderId="77" xfId="0" applyFont="1" applyBorder="1" applyAlignment="1" applyProtection="1">
      <alignment vertical="top" wrapText="1"/>
      <protection locked="0"/>
    </xf>
    <xf numFmtId="0" fontId="8" fillId="0" borderId="31" xfId="0" applyFont="1" applyBorder="1" applyAlignment="1" applyProtection="1">
      <alignment vertical="top" wrapText="1"/>
      <protection locked="0"/>
    </xf>
    <xf numFmtId="0" fontId="7" fillId="0" borderId="84" xfId="0" applyFont="1" applyBorder="1" applyAlignment="1" applyProtection="1">
      <alignment horizontal="center" vertical="top" wrapText="1"/>
      <protection locked="0"/>
    </xf>
    <xf numFmtId="0" fontId="5" fillId="0" borderId="84" xfId="0" applyFont="1" applyBorder="1" applyAlignment="1" applyProtection="1">
      <alignment horizontal="center" vertical="top" wrapText="1"/>
      <protection locked="0"/>
    </xf>
    <xf numFmtId="0" fontId="7" fillId="11" borderId="20" xfId="0" applyFont="1" applyFill="1" applyBorder="1" applyAlignment="1">
      <alignment horizontal="center" textRotation="90" wrapText="1"/>
    </xf>
    <xf numFmtId="0" fontId="7" fillId="11" borderId="75" xfId="0" applyFont="1" applyFill="1" applyBorder="1" applyAlignment="1">
      <alignment horizontal="left" vertical="center" wrapText="1"/>
    </xf>
    <xf numFmtId="0" fontId="19" fillId="2" borderId="19" xfId="0" applyFont="1" applyFill="1" applyBorder="1" applyAlignment="1">
      <alignment horizontal="left" vertical="center" wrapText="1"/>
    </xf>
    <xf numFmtId="165" fontId="5" fillId="4" borderId="49" xfId="0" applyNumberFormat="1" applyFont="1" applyFill="1" applyBorder="1" applyAlignment="1">
      <alignment horizontal="center" vertical="top" wrapText="1"/>
    </xf>
    <xf numFmtId="165" fontId="5" fillId="6" borderId="50" xfId="0" applyNumberFormat="1" applyFont="1" applyFill="1" applyBorder="1" applyAlignment="1">
      <alignment horizontal="center" vertical="top" wrapText="1"/>
    </xf>
    <xf numFmtId="165" fontId="5" fillId="2" borderId="85" xfId="0" applyNumberFormat="1" applyFont="1" applyFill="1" applyBorder="1" applyAlignment="1">
      <alignment horizontal="center" vertical="top" wrapText="1"/>
    </xf>
    <xf numFmtId="0" fontId="8" fillId="2" borderId="51" xfId="0" applyFont="1" applyFill="1" applyBorder="1" applyAlignment="1">
      <alignment horizontal="left" vertical="top" wrapText="1"/>
    </xf>
    <xf numFmtId="0" fontId="8" fillId="2" borderId="49" xfId="0" applyFont="1" applyFill="1" applyBorder="1" applyAlignment="1">
      <alignment horizontal="left" vertical="top" wrapText="1"/>
    </xf>
    <xf numFmtId="0" fontId="24" fillId="2" borderId="17" xfId="0" applyFont="1" applyFill="1" applyBorder="1" applyAlignment="1">
      <alignment horizontal="left" vertical="center" wrapText="1"/>
    </xf>
    <xf numFmtId="167" fontId="8" fillId="2" borderId="49" xfId="0" applyNumberFormat="1" applyFont="1" applyFill="1" applyBorder="1" applyAlignment="1">
      <alignment horizontal="left" vertical="top" wrapText="1"/>
    </xf>
    <xf numFmtId="167" fontId="8" fillId="0" borderId="49" xfId="0" applyNumberFormat="1" applyFont="1" applyBorder="1" applyAlignment="1" applyProtection="1">
      <alignment vertical="top" wrapText="1"/>
      <protection locked="0"/>
    </xf>
    <xf numFmtId="167" fontId="8" fillId="0" borderId="50" xfId="0" applyNumberFormat="1" applyFont="1" applyBorder="1" applyAlignment="1" applyProtection="1">
      <alignment vertical="top" wrapText="1"/>
      <protection locked="0"/>
    </xf>
    <xf numFmtId="0" fontId="1" fillId="0" borderId="0" xfId="5"/>
    <xf numFmtId="0" fontId="35" fillId="0" borderId="0" xfId="5" applyFont="1" applyAlignment="1">
      <alignment horizontal="right"/>
    </xf>
    <xf numFmtId="0" fontId="1" fillId="0" borderId="0" xfId="5" applyProtection="1">
      <protection locked="0"/>
    </xf>
    <xf numFmtId="0" fontId="38" fillId="0" borderId="0" xfId="5" applyFont="1" applyProtection="1">
      <protection locked="0"/>
    </xf>
    <xf numFmtId="0" fontId="38" fillId="0" borderId="0" xfId="5" applyFont="1"/>
    <xf numFmtId="0" fontId="39" fillId="0" borderId="0" xfId="5" applyFont="1" applyAlignment="1">
      <alignment vertical="center" wrapText="1"/>
    </xf>
    <xf numFmtId="0" fontId="39" fillId="0" borderId="0" xfId="5" applyFont="1" applyAlignment="1" applyProtection="1">
      <alignment horizontal="left" vertical="center"/>
      <protection locked="0"/>
    </xf>
    <xf numFmtId="0" fontId="39" fillId="0" borderId="0" xfId="5" applyFont="1" applyAlignment="1">
      <alignment horizontal="left" vertical="center" wrapText="1"/>
    </xf>
    <xf numFmtId="0" fontId="40" fillId="0" borderId="0" xfId="5" applyFont="1" applyAlignment="1" applyProtection="1">
      <alignment vertical="center" wrapText="1"/>
      <protection locked="0"/>
    </xf>
    <xf numFmtId="0" fontId="40" fillId="0" borderId="0" xfId="5" applyFont="1" applyAlignment="1" applyProtection="1">
      <alignment horizontal="right" vertical="center" wrapText="1"/>
      <protection locked="0"/>
    </xf>
    <xf numFmtId="14" fontId="39" fillId="0" borderId="0" xfId="5" applyNumberFormat="1" applyFont="1" applyAlignment="1" applyProtection="1">
      <alignment horizontal="left" vertical="center"/>
      <protection locked="0"/>
    </xf>
    <xf numFmtId="0" fontId="41" fillId="0" borderId="0" xfId="5" applyFont="1" applyProtection="1">
      <protection locked="0"/>
    </xf>
    <xf numFmtId="49" fontId="1" fillId="0" borderId="0" xfId="5" applyNumberFormat="1" applyProtection="1">
      <protection locked="0"/>
    </xf>
    <xf numFmtId="0" fontId="2" fillId="3" borderId="52" xfId="0" applyFont="1" applyFill="1" applyBorder="1" applyAlignment="1" applyProtection="1">
      <alignment horizontal="left" vertical="center"/>
      <protection locked="0"/>
    </xf>
    <xf numFmtId="0" fontId="2" fillId="0" borderId="26" xfId="0" applyFont="1" applyBorder="1" applyAlignment="1" applyProtection="1">
      <alignment horizontal="left" vertical="top" wrapText="1"/>
      <protection locked="0"/>
    </xf>
    <xf numFmtId="0" fontId="2" fillId="0" borderId="20" xfId="0" applyFont="1" applyBorder="1" applyAlignment="1" applyProtection="1">
      <alignment vertical="top" wrapText="1"/>
      <protection locked="0"/>
    </xf>
    <xf numFmtId="0" fontId="2" fillId="0" borderId="27" xfId="0" applyFont="1" applyBorder="1" applyAlignment="1" applyProtection="1">
      <alignment horizontal="left" vertical="top" wrapText="1"/>
      <protection locked="0"/>
    </xf>
    <xf numFmtId="0" fontId="2" fillId="0" borderId="84" xfId="0" applyFont="1" applyBorder="1" applyAlignment="1" applyProtection="1">
      <alignment horizontal="left" vertical="top" wrapText="1"/>
      <protection locked="0"/>
    </xf>
    <xf numFmtId="0" fontId="2" fillId="0" borderId="21" xfId="0" applyFont="1" applyBorder="1" applyAlignment="1" applyProtection="1">
      <alignment vertical="top" wrapText="1"/>
      <protection locked="0"/>
    </xf>
    <xf numFmtId="0" fontId="2" fillId="3" borderId="29" xfId="0" applyFont="1" applyFill="1" applyBorder="1" applyAlignment="1" applyProtection="1">
      <alignment horizontal="center" vertical="center" wrapText="1"/>
      <protection locked="0"/>
    </xf>
    <xf numFmtId="0" fontId="2" fillId="0" borderId="2" xfId="0" applyFont="1" applyBorder="1" applyAlignment="1" applyProtection="1">
      <alignment vertical="top" wrapText="1"/>
      <protection locked="0"/>
    </xf>
    <xf numFmtId="0" fontId="2" fillId="0" borderId="2" xfId="0" applyFont="1" applyBorder="1" applyAlignment="1" applyProtection="1">
      <alignment horizontal="center" vertical="top" wrapText="1"/>
      <protection locked="0"/>
    </xf>
    <xf numFmtId="0" fontId="44" fillId="0" borderId="29" xfId="0" applyFont="1" applyBorder="1" applyAlignment="1" applyProtection="1">
      <alignment vertical="top" wrapText="1"/>
      <protection locked="0"/>
    </xf>
    <xf numFmtId="0" fontId="7" fillId="3" borderId="1" xfId="0" applyFont="1" applyFill="1" applyBorder="1" applyAlignment="1" applyProtection="1">
      <alignment horizontal="center" vertical="top" wrapText="1"/>
      <protection locked="0"/>
    </xf>
    <xf numFmtId="0" fontId="2" fillId="0" borderId="0" xfId="0" applyFont="1" applyAlignment="1">
      <alignment horizontal="left" vertical="top" wrapText="1"/>
    </xf>
    <xf numFmtId="0" fontId="2" fillId="0" borderId="6" xfId="0" applyFont="1" applyBorder="1" applyAlignment="1" applyProtection="1">
      <alignment vertical="top" wrapText="1"/>
      <protection locked="0"/>
    </xf>
    <xf numFmtId="0" fontId="2" fillId="0" borderId="0" xfId="0" applyFont="1" applyAlignment="1" applyProtection="1">
      <alignment horizontal="left" vertical="top" wrapText="1"/>
      <protection locked="0"/>
    </xf>
    <xf numFmtId="0" fontId="24" fillId="7" borderId="63" xfId="0" applyFont="1" applyFill="1" applyBorder="1" applyAlignment="1" applyProtection="1">
      <alignment horizontal="center" vertical="top" wrapText="1"/>
      <protection locked="0"/>
    </xf>
    <xf numFmtId="0" fontId="24" fillId="7" borderId="56" xfId="0" applyFont="1" applyFill="1" applyBorder="1" applyAlignment="1" applyProtection="1">
      <alignment horizontal="center" vertical="top" wrapText="1"/>
      <protection locked="0"/>
    </xf>
    <xf numFmtId="0" fontId="24" fillId="7" borderId="54" xfId="0" applyFont="1" applyFill="1" applyBorder="1" applyAlignment="1" applyProtection="1">
      <alignment horizontal="center" vertical="top" wrapText="1"/>
      <protection locked="0"/>
    </xf>
    <xf numFmtId="0" fontId="24" fillId="7" borderId="58" xfId="0" applyFont="1" applyFill="1" applyBorder="1" applyAlignment="1" applyProtection="1">
      <alignment horizontal="center" vertical="top" wrapText="1"/>
      <protection locked="0"/>
    </xf>
    <xf numFmtId="0" fontId="24" fillId="4" borderId="63" xfId="0" applyFont="1" applyFill="1" applyBorder="1" applyAlignment="1" applyProtection="1">
      <alignment horizontal="center" vertical="top" wrapText="1"/>
      <protection locked="0"/>
    </xf>
    <xf numFmtId="0" fontId="24" fillId="4" borderId="56" xfId="0" applyFont="1" applyFill="1" applyBorder="1" applyAlignment="1" applyProtection="1">
      <alignment horizontal="center" vertical="top" wrapText="1"/>
      <protection locked="0"/>
    </xf>
    <xf numFmtId="165" fontId="11" fillId="3" borderId="5" xfId="0" applyNumberFormat="1" applyFont="1" applyFill="1" applyBorder="1" applyAlignment="1">
      <alignment horizontal="left" wrapText="1"/>
    </xf>
    <xf numFmtId="0" fontId="8" fillId="2" borderId="34" xfId="0" applyFont="1" applyFill="1" applyBorder="1" applyAlignment="1">
      <alignment horizontal="left" vertical="top" wrapText="1"/>
    </xf>
    <xf numFmtId="0" fontId="6" fillId="4" borderId="0" xfId="0" applyFont="1" applyFill="1" applyAlignment="1">
      <alignment vertical="center" wrapText="1"/>
    </xf>
    <xf numFmtId="0" fontId="6" fillId="4" borderId="0" xfId="0" applyFont="1" applyFill="1" applyAlignment="1" applyProtection="1">
      <alignment vertical="center" wrapText="1"/>
      <protection locked="0"/>
    </xf>
    <xf numFmtId="167" fontId="2" fillId="3" borderId="0" xfId="0" applyNumberFormat="1" applyFont="1" applyFill="1" applyAlignment="1" applyProtection="1">
      <alignment vertical="center"/>
      <protection locked="0"/>
    </xf>
    <xf numFmtId="167" fontId="6" fillId="3" borderId="0" xfId="0" applyNumberFormat="1" applyFont="1" applyFill="1" applyAlignment="1" applyProtection="1">
      <alignment vertical="center" wrapText="1"/>
      <protection locked="0"/>
    </xf>
    <xf numFmtId="167" fontId="6" fillId="3" borderId="48" xfId="0" applyNumberFormat="1" applyFont="1" applyFill="1" applyBorder="1" applyAlignment="1" applyProtection="1">
      <alignment vertical="center" wrapText="1"/>
      <protection locked="0"/>
    </xf>
    <xf numFmtId="49" fontId="8" fillId="2" borderId="34" xfId="0" applyNumberFormat="1" applyFont="1" applyFill="1" applyBorder="1" applyAlignment="1">
      <alignment horizontal="left" vertical="top" wrapText="1"/>
    </xf>
    <xf numFmtId="0" fontId="48" fillId="0" borderId="29" xfId="0" applyFont="1" applyBorder="1" applyAlignment="1" applyProtection="1">
      <alignment vertical="top" wrapText="1"/>
      <protection locked="0"/>
    </xf>
    <xf numFmtId="0" fontId="49" fillId="0" borderId="4" xfId="0" applyFont="1" applyBorder="1" applyAlignment="1" applyProtection="1">
      <alignment horizontal="center" vertical="top" wrapText="1"/>
      <protection locked="0"/>
    </xf>
    <xf numFmtId="0" fontId="49" fillId="0" borderId="5" xfId="0" applyFont="1" applyBorder="1" applyAlignment="1" applyProtection="1">
      <alignment horizontal="center" vertical="top" wrapText="1"/>
      <protection locked="0"/>
    </xf>
    <xf numFmtId="0" fontId="49" fillId="0" borderId="6" xfId="0" applyFont="1" applyBorder="1" applyAlignment="1" applyProtection="1">
      <alignment horizontal="center" vertical="top" wrapText="1"/>
      <protection locked="0"/>
    </xf>
    <xf numFmtId="0" fontId="48" fillId="0" borderId="30" xfId="0" applyFont="1" applyBorder="1" applyAlignment="1" applyProtection="1">
      <alignment horizontal="left" vertical="top" wrapText="1"/>
      <protection locked="0"/>
    </xf>
    <xf numFmtId="0" fontId="49" fillId="0" borderId="27" xfId="0" applyFont="1" applyBorder="1" applyAlignment="1" applyProtection="1">
      <alignment horizontal="left" vertical="top" wrapText="1"/>
      <protection locked="0"/>
    </xf>
    <xf numFmtId="0" fontId="47" fillId="0" borderId="0" xfId="0" applyFont="1" applyAlignment="1">
      <alignment vertical="top" wrapText="1"/>
    </xf>
    <xf numFmtId="0" fontId="1" fillId="0" borderId="0" xfId="5"/>
    <xf numFmtId="49" fontId="39" fillId="0" borderId="0" xfId="5" applyNumberFormat="1" applyFont="1" applyAlignment="1" applyProtection="1">
      <alignment vertical="top" wrapText="1"/>
      <protection locked="0"/>
    </xf>
    <xf numFmtId="0" fontId="2" fillId="0" borderId="0" xfId="0" applyFont="1" applyAlignment="1" applyProtection="1">
      <alignment vertical="top" wrapText="1"/>
      <protection locked="0"/>
    </xf>
    <xf numFmtId="0" fontId="2" fillId="0" borderId="0" xfId="0" applyFont="1" applyAlignment="1">
      <alignment vertical="top" wrapText="1"/>
    </xf>
    <xf numFmtId="0" fontId="4" fillId="8" borderId="24" xfId="0" applyFont="1" applyFill="1" applyBorder="1" applyAlignment="1">
      <alignment horizontal="left" vertical="center"/>
    </xf>
    <xf numFmtId="0" fontId="4" fillId="8" borderId="72" xfId="0" applyFont="1" applyFill="1" applyBorder="1" applyAlignment="1">
      <alignment horizontal="left" vertical="center"/>
    </xf>
    <xf numFmtId="0" fontId="3" fillId="0" borderId="0" xfId="1" applyAlignment="1" applyProtection="1">
      <alignment horizontal="left" vertical="center" indent="5"/>
    </xf>
    <xf numFmtId="0" fontId="0" fillId="0" borderId="0" xfId="0"/>
    <xf numFmtId="0" fontId="16" fillId="10" borderId="45" xfId="0" applyFont="1" applyFill="1" applyBorder="1" applyAlignment="1">
      <alignment horizontal="center" vertical="center" wrapText="1"/>
    </xf>
    <xf numFmtId="0" fontId="16" fillId="10" borderId="45" xfId="0" applyFont="1" applyFill="1" applyBorder="1" applyAlignment="1">
      <alignment horizontal="center" vertical="top" wrapText="1"/>
    </xf>
    <xf numFmtId="0" fontId="16" fillId="10" borderId="39" xfId="0" applyFont="1" applyFill="1" applyBorder="1" applyAlignment="1">
      <alignment horizontal="center" vertical="top" wrapText="1"/>
    </xf>
    <xf numFmtId="0" fontId="16" fillId="10" borderId="38" xfId="0" applyFont="1" applyFill="1" applyBorder="1" applyAlignment="1">
      <alignment horizontal="center" vertical="top" wrapText="1"/>
    </xf>
    <xf numFmtId="0" fontId="3" fillId="3" borderId="73" xfId="1" applyFill="1" applyBorder="1" applyAlignment="1" applyProtection="1">
      <alignment horizontal="left" vertical="center" wrapText="1"/>
    </xf>
    <xf numFmtId="0" fontId="3" fillId="3" borderId="32" xfId="1" applyFill="1" applyBorder="1" applyAlignment="1" applyProtection="1">
      <alignment horizontal="left" vertical="center" wrapText="1"/>
    </xf>
    <xf numFmtId="0" fontId="0" fillId="0" borderId="0" xfId="0" applyAlignment="1" applyProtection="1">
      <alignment wrapText="1"/>
      <protection locked="0"/>
    </xf>
    <xf numFmtId="0" fontId="8" fillId="4" borderId="52" xfId="0" applyFont="1" applyFill="1" applyBorder="1" applyAlignment="1">
      <alignment horizontal="left" vertical="center" wrapText="1"/>
    </xf>
    <xf numFmtId="0" fontId="8" fillId="4" borderId="70"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6" fillId="4" borderId="18" xfId="0" applyFont="1" applyFill="1" applyBorder="1" applyAlignment="1" applyProtection="1">
      <alignment vertical="center" wrapText="1"/>
      <protection locked="0"/>
    </xf>
    <xf numFmtId="0" fontId="6" fillId="4" borderId="66" xfId="0" applyFont="1" applyFill="1" applyBorder="1" applyAlignment="1" applyProtection="1">
      <alignment vertical="center" wrapText="1"/>
      <protection locked="0"/>
    </xf>
    <xf numFmtId="0" fontId="6" fillId="4" borderId="73" xfId="0" applyFont="1" applyFill="1" applyBorder="1" applyAlignment="1">
      <alignment vertical="center" wrapText="1"/>
    </xf>
    <xf numFmtId="0" fontId="6" fillId="4" borderId="74" xfId="0" applyFont="1" applyFill="1" applyBorder="1" applyAlignment="1">
      <alignment vertical="center" wrapText="1"/>
    </xf>
    <xf numFmtId="0" fontId="15" fillId="6" borderId="50" xfId="0" applyFont="1" applyFill="1" applyBorder="1" applyAlignment="1">
      <alignment horizontal="center" textRotation="90" wrapText="1"/>
    </xf>
    <xf numFmtId="0" fontId="15" fillId="6" borderId="9" xfId="0" applyFont="1" applyFill="1" applyBorder="1" applyAlignment="1">
      <alignment horizontal="center" textRotation="90" wrapText="1"/>
    </xf>
    <xf numFmtId="0" fontId="11" fillId="10" borderId="48" xfId="0" applyFont="1" applyFill="1" applyBorder="1" applyAlignment="1">
      <alignment horizontal="center" textRotation="90" wrapText="1"/>
    </xf>
    <xf numFmtId="0" fontId="11" fillId="10" borderId="47" xfId="0" applyFont="1" applyFill="1" applyBorder="1" applyAlignment="1">
      <alignment horizontal="center" textRotation="90" wrapText="1"/>
    </xf>
    <xf numFmtId="0" fontId="5" fillId="9" borderId="51" xfId="0" applyFont="1" applyFill="1" applyBorder="1" applyAlignment="1">
      <alignment horizontal="center" textRotation="90" wrapText="1"/>
    </xf>
    <xf numFmtId="0" fontId="5" fillId="9" borderId="7" xfId="0" applyFont="1" applyFill="1" applyBorder="1" applyAlignment="1">
      <alignment horizontal="center" textRotation="90" wrapText="1"/>
    </xf>
    <xf numFmtId="0" fontId="15" fillId="4" borderId="49" xfId="0" applyFont="1" applyFill="1" applyBorder="1" applyAlignment="1">
      <alignment horizontal="center" textRotation="90" wrapText="1"/>
    </xf>
    <xf numFmtId="0" fontId="15" fillId="4" borderId="8" xfId="0" applyFont="1" applyFill="1" applyBorder="1" applyAlignment="1">
      <alignment horizontal="center" textRotation="90" wrapText="1"/>
    </xf>
    <xf numFmtId="167" fontId="2" fillId="3" borderId="52" xfId="3" applyNumberFormat="1" applyFont="1" applyFill="1" applyBorder="1" applyAlignment="1" applyProtection="1">
      <alignment horizontal="center" vertical="center"/>
      <protection locked="0"/>
    </xf>
    <xf numFmtId="167" fontId="2" fillId="3" borderId="70" xfId="3" applyNumberFormat="1" applyFont="1" applyFill="1" applyBorder="1" applyAlignment="1" applyProtection="1">
      <alignment horizontal="center" vertical="center"/>
      <protection locked="0"/>
    </xf>
    <xf numFmtId="167" fontId="2" fillId="3" borderId="71" xfId="3" applyNumberFormat="1" applyFont="1" applyFill="1" applyBorder="1" applyAlignment="1" applyProtection="1">
      <alignment horizontal="center" vertical="center"/>
      <protection locked="0"/>
    </xf>
    <xf numFmtId="0" fontId="45" fillId="3" borderId="78" xfId="0" applyFont="1" applyFill="1" applyBorder="1" applyAlignment="1">
      <alignment horizontal="left" vertical="center" wrapText="1"/>
    </xf>
    <xf numFmtId="0" fontId="4" fillId="4" borderId="24" xfId="0" applyFont="1" applyFill="1" applyBorder="1" applyAlignment="1">
      <alignment horizontal="left" vertical="center"/>
    </xf>
    <xf numFmtId="0" fontId="4" fillId="4" borderId="72" xfId="0" applyFont="1" applyFill="1" applyBorder="1" applyAlignment="1">
      <alignment horizontal="left" vertical="center"/>
    </xf>
    <xf numFmtId="0" fontId="5" fillId="0" borderId="76" xfId="0" applyFont="1" applyBorder="1" applyAlignment="1">
      <alignment vertical="top" wrapText="1"/>
    </xf>
    <xf numFmtId="0" fontId="0" fillId="0" borderId="41" xfId="0" applyBorder="1" applyAlignment="1">
      <alignment vertical="top" wrapText="1"/>
    </xf>
    <xf numFmtId="0" fontId="0" fillId="0" borderId="0" xfId="0" applyAlignment="1">
      <alignment vertical="top" wrapText="1"/>
    </xf>
    <xf numFmtId="0" fontId="0" fillId="0" borderId="48" xfId="0" applyBorder="1" applyAlignment="1">
      <alignment vertical="top" wrapText="1"/>
    </xf>
    <xf numFmtId="0" fontId="0" fillId="0" borderId="40" xfId="0"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4" fillId="5" borderId="24" xfId="0" applyFont="1" applyFill="1" applyBorder="1" applyAlignment="1">
      <alignment horizontal="left" vertical="center"/>
    </xf>
    <xf numFmtId="0" fontId="4" fillId="5" borderId="78" xfId="0" applyFont="1" applyFill="1" applyBorder="1" applyAlignment="1">
      <alignment horizontal="left" vertical="center"/>
    </xf>
    <xf numFmtId="0" fontId="4" fillId="5" borderId="72" xfId="0" applyFont="1" applyFill="1" applyBorder="1" applyAlignment="1">
      <alignment horizontal="left" vertical="center"/>
    </xf>
    <xf numFmtId="0" fontId="12" fillId="0" borderId="11" xfId="0" applyFont="1" applyBorder="1" applyAlignment="1">
      <alignment horizontal="center" vertical="center" textRotation="90"/>
    </xf>
    <xf numFmtId="0" fontId="12" fillId="0" borderId="23" xfId="0" applyFont="1" applyBorder="1" applyAlignment="1">
      <alignment horizontal="center" vertical="center" textRotation="90"/>
    </xf>
    <xf numFmtId="0" fontId="12" fillId="0" borderId="75" xfId="0" applyFont="1" applyBorder="1" applyAlignment="1">
      <alignment horizontal="center" vertical="center" textRotation="90"/>
    </xf>
    <xf numFmtId="0" fontId="5" fillId="0" borderId="24" xfId="0" applyFont="1" applyBorder="1" applyAlignment="1">
      <alignment horizontal="center" vertical="center"/>
    </xf>
    <xf numFmtId="0" fontId="5" fillId="0" borderId="78" xfId="0" applyFont="1" applyBorder="1" applyAlignment="1">
      <alignment horizontal="center" vertical="center"/>
    </xf>
    <xf numFmtId="0" fontId="5" fillId="0" borderId="72" xfId="0" applyFont="1" applyBorder="1" applyAlignment="1">
      <alignment horizontal="center" vertical="center"/>
    </xf>
    <xf numFmtId="0" fontId="15" fillId="0" borderId="11" xfId="0" applyFont="1" applyBorder="1" applyAlignment="1">
      <alignment vertical="center" textRotation="90" wrapText="1"/>
    </xf>
    <xf numFmtId="0" fontId="15" fillId="0" borderId="23" xfId="0" applyFont="1" applyBorder="1" applyAlignment="1">
      <alignment vertical="center" textRotation="90"/>
    </xf>
    <xf numFmtId="0" fontId="15" fillId="0" borderId="75" xfId="0" applyFont="1" applyBorder="1" applyAlignment="1">
      <alignment vertical="center" textRotation="90"/>
    </xf>
    <xf numFmtId="0" fontId="15" fillId="0" borderId="23" xfId="0" applyFont="1" applyBorder="1" applyAlignment="1">
      <alignment horizontal="center" vertical="center" textRotation="90" wrapText="1"/>
    </xf>
    <xf numFmtId="0" fontId="15" fillId="0" borderId="23" xfId="0" applyFont="1" applyBorder="1" applyAlignment="1">
      <alignment horizontal="center" vertical="center" textRotation="90"/>
    </xf>
    <xf numFmtId="0" fontId="15" fillId="0" borderId="75" xfId="0" applyFont="1" applyBorder="1" applyAlignment="1">
      <alignment horizontal="center" vertical="center" textRotation="90"/>
    </xf>
    <xf numFmtId="0" fontId="15" fillId="0" borderId="11" xfId="0" applyFont="1" applyBorder="1" applyAlignment="1">
      <alignment horizontal="center" vertical="center" textRotation="90" wrapText="1"/>
    </xf>
    <xf numFmtId="165" fontId="11" fillId="3" borderId="52" xfId="0" applyNumberFormat="1" applyFont="1" applyFill="1" applyBorder="1" applyAlignment="1">
      <alignment horizontal="left"/>
    </xf>
    <xf numFmtId="165" fontId="11" fillId="3" borderId="70" xfId="0" applyNumberFormat="1" applyFont="1" applyFill="1" applyBorder="1" applyAlignment="1">
      <alignment horizontal="left"/>
    </xf>
    <xf numFmtId="165" fontId="11" fillId="3" borderId="71" xfId="0" applyNumberFormat="1" applyFont="1" applyFill="1" applyBorder="1" applyAlignment="1">
      <alignment horizontal="left"/>
    </xf>
    <xf numFmtId="0" fontId="12" fillId="5" borderId="38"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47" xfId="0" applyFont="1" applyFill="1" applyBorder="1" applyAlignment="1">
      <alignment horizontal="center" vertical="center" wrapText="1"/>
    </xf>
    <xf numFmtId="165" fontId="11" fillId="3" borderId="49" xfId="0" applyNumberFormat="1" applyFont="1" applyFill="1" applyBorder="1" applyAlignment="1">
      <alignment horizontal="left"/>
    </xf>
    <xf numFmtId="165" fontId="13" fillId="0" borderId="5" xfId="0" applyNumberFormat="1" applyFont="1" applyBorder="1" applyAlignment="1">
      <alignment horizontal="left"/>
    </xf>
    <xf numFmtId="0" fontId="13" fillId="5" borderId="7" xfId="0" applyFont="1" applyFill="1" applyBorder="1"/>
    <xf numFmtId="0" fontId="13" fillId="5" borderId="8" xfId="0" applyFont="1" applyFill="1" applyBorder="1"/>
    <xf numFmtId="0" fontId="9" fillId="0" borderId="0" xfId="0" applyFont="1" applyAlignment="1" applyProtection="1">
      <alignment vertical="top" wrapText="1"/>
      <protection locked="0"/>
    </xf>
    <xf numFmtId="0" fontId="15" fillId="2" borderId="33" xfId="0" applyFont="1" applyFill="1" applyBorder="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left" vertical="center" wrapText="1"/>
    </xf>
    <xf numFmtId="0" fontId="16" fillId="2" borderId="46" xfId="0" applyFont="1" applyFill="1" applyBorder="1" applyAlignment="1">
      <alignment horizontal="left" vertical="center" wrapText="1"/>
    </xf>
    <xf numFmtId="0" fontId="11" fillId="2" borderId="48" xfId="0" applyFont="1" applyFill="1" applyBorder="1" applyAlignment="1">
      <alignment horizontal="center" textRotation="90" wrapText="1"/>
    </xf>
    <xf numFmtId="0" fontId="11" fillId="2" borderId="47" xfId="0" applyFont="1" applyFill="1" applyBorder="1" applyAlignment="1">
      <alignment horizontal="center" textRotation="90" wrapText="1"/>
    </xf>
    <xf numFmtId="0" fontId="7" fillId="2" borderId="13" xfId="0" applyFont="1" applyFill="1" applyBorder="1" applyAlignment="1">
      <alignment horizontal="center" textRotation="90" wrapText="1"/>
    </xf>
    <xf numFmtId="0" fontId="7" fillId="2" borderId="17" xfId="0" applyFont="1" applyFill="1" applyBorder="1" applyAlignment="1">
      <alignment horizontal="center" textRotation="90" wrapText="1"/>
    </xf>
    <xf numFmtId="0" fontId="7" fillId="2" borderId="43" xfId="0" applyFont="1" applyFill="1" applyBorder="1" applyAlignment="1">
      <alignment horizontal="center" textRotation="90" wrapText="1"/>
    </xf>
    <xf numFmtId="0" fontId="7" fillId="2" borderId="66" xfId="0" applyFont="1" applyFill="1" applyBorder="1" applyAlignment="1">
      <alignment horizontal="center" textRotation="90" wrapText="1"/>
    </xf>
    <xf numFmtId="0" fontId="16" fillId="2" borderId="38" xfId="0" applyFont="1" applyFill="1" applyBorder="1" applyAlignment="1">
      <alignment horizontal="center" vertical="top" wrapText="1"/>
    </xf>
    <xf numFmtId="0" fontId="16" fillId="2" borderId="45" xfId="0" applyFont="1" applyFill="1" applyBorder="1" applyAlignment="1">
      <alignment horizontal="center" vertical="top" wrapText="1"/>
    </xf>
    <xf numFmtId="0" fontId="16" fillId="2" borderId="39" xfId="0" applyFont="1" applyFill="1" applyBorder="1" applyAlignment="1">
      <alignment horizontal="center" vertical="top" wrapText="1"/>
    </xf>
    <xf numFmtId="0" fontId="15" fillId="2" borderId="45" xfId="0" applyFont="1" applyFill="1" applyBorder="1" applyAlignment="1">
      <alignment horizontal="center" vertical="center" wrapText="1"/>
    </xf>
    <xf numFmtId="0" fontId="4" fillId="9" borderId="24" xfId="0" applyFont="1" applyFill="1" applyBorder="1" applyAlignment="1">
      <alignment horizontal="left" vertical="center"/>
    </xf>
    <xf numFmtId="0" fontId="4" fillId="9" borderId="72" xfId="0" applyFont="1" applyFill="1" applyBorder="1" applyAlignment="1">
      <alignment horizontal="left" vertical="center"/>
    </xf>
    <xf numFmtId="0" fontId="6" fillId="0" borderId="0" xfId="0" applyFont="1" applyAlignment="1" applyProtection="1">
      <alignment wrapText="1"/>
      <protection locked="0"/>
    </xf>
    <xf numFmtId="0" fontId="0" fillId="0" borderId="0" xfId="0" applyAlignment="1">
      <alignment wrapText="1"/>
    </xf>
    <xf numFmtId="0" fontId="6" fillId="9" borderId="73" xfId="0" applyFont="1" applyFill="1" applyBorder="1" applyAlignment="1">
      <alignment wrapText="1"/>
    </xf>
    <xf numFmtId="0" fontId="6" fillId="9" borderId="74" xfId="0" applyFont="1" applyFill="1" applyBorder="1" applyAlignment="1">
      <alignment wrapText="1"/>
    </xf>
    <xf numFmtId="0" fontId="6" fillId="9" borderId="22" xfId="0" applyFont="1" applyFill="1" applyBorder="1" applyAlignment="1">
      <alignment wrapText="1"/>
    </xf>
    <xf numFmtId="0" fontId="15" fillId="6" borderId="52" xfId="0" applyFont="1" applyFill="1" applyBorder="1" applyAlignment="1">
      <alignment horizontal="center" textRotation="90" wrapText="1"/>
    </xf>
    <xf numFmtId="0" fontId="15" fillId="6" borderId="65" xfId="0" applyFont="1" applyFill="1" applyBorder="1" applyAlignment="1">
      <alignment horizontal="center" textRotation="90" wrapText="1"/>
    </xf>
    <xf numFmtId="0" fontId="11" fillId="2" borderId="11" xfId="0" applyFont="1" applyFill="1" applyBorder="1" applyAlignment="1">
      <alignment horizontal="center" textRotation="90" wrapText="1"/>
    </xf>
    <xf numFmtId="0" fontId="11" fillId="2" borderId="75" xfId="0" applyFont="1" applyFill="1" applyBorder="1" applyAlignment="1">
      <alignment horizontal="center" textRotation="90" wrapText="1"/>
    </xf>
    <xf numFmtId="0" fontId="11" fillId="2" borderId="0" xfId="0" applyFont="1" applyFill="1" applyAlignment="1">
      <alignment horizontal="left" vertical="center" wrapText="1"/>
    </xf>
    <xf numFmtId="0" fontId="11" fillId="2" borderId="46" xfId="0" applyFont="1" applyFill="1" applyBorder="1" applyAlignment="1">
      <alignment horizontal="left" vertical="center" wrapText="1"/>
    </xf>
    <xf numFmtId="0" fontId="21" fillId="2" borderId="14"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8" fillId="2" borderId="38" xfId="0" applyFont="1" applyFill="1" applyBorder="1" applyAlignment="1">
      <alignment vertical="center" wrapText="1"/>
    </xf>
    <xf numFmtId="0" fontId="8" fillId="2" borderId="45" xfId="0" applyFont="1" applyFill="1" applyBorder="1" applyAlignment="1">
      <alignment vertical="center" wrapText="1"/>
    </xf>
    <xf numFmtId="0" fontId="8" fillId="2" borderId="39" xfId="0" applyFont="1" applyFill="1" applyBorder="1" applyAlignment="1">
      <alignment vertical="center" wrapText="1"/>
    </xf>
    <xf numFmtId="0" fontId="8" fillId="2" borderId="33" xfId="0" applyFont="1" applyFill="1" applyBorder="1" applyAlignment="1">
      <alignment vertical="center" wrapText="1"/>
    </xf>
    <xf numFmtId="0" fontId="8" fillId="2" borderId="0" xfId="0" applyFont="1" applyFill="1" applyAlignment="1">
      <alignment vertical="center" wrapText="1"/>
    </xf>
    <xf numFmtId="0" fontId="8" fillId="2" borderId="48" xfId="0" applyFont="1" applyFill="1" applyBorder="1" applyAlignment="1">
      <alignment vertical="center" wrapText="1"/>
    </xf>
    <xf numFmtId="0" fontId="8" fillId="2" borderId="40" xfId="0" applyFont="1" applyFill="1" applyBorder="1" applyAlignment="1">
      <alignment vertical="center" wrapText="1"/>
    </xf>
    <xf numFmtId="0" fontId="8" fillId="2" borderId="46" xfId="0" applyFont="1" applyFill="1" applyBorder="1" applyAlignment="1">
      <alignment vertical="center" wrapText="1"/>
    </xf>
    <xf numFmtId="0" fontId="8" fillId="2" borderId="47" xfId="0" applyFont="1" applyFill="1" applyBorder="1" applyAlignment="1">
      <alignment vertical="center" wrapText="1"/>
    </xf>
    <xf numFmtId="0" fontId="8" fillId="9" borderId="49" xfId="0" applyFont="1" applyFill="1" applyBorder="1" applyAlignment="1">
      <alignment horizontal="left" wrapText="1"/>
    </xf>
    <xf numFmtId="0" fontId="8" fillId="9" borderId="5" xfId="0" applyFont="1" applyFill="1" applyBorder="1" applyAlignment="1">
      <alignment horizontal="left" wrapText="1"/>
    </xf>
    <xf numFmtId="0" fontId="9" fillId="0" borderId="0" xfId="0" applyFont="1" applyAlignment="1">
      <alignment vertical="top" wrapText="1"/>
    </xf>
    <xf numFmtId="0" fontId="15" fillId="4" borderId="36" xfId="0" applyFont="1" applyFill="1" applyBorder="1" applyAlignment="1">
      <alignment horizontal="center" textRotation="90" wrapText="1"/>
    </xf>
    <xf numFmtId="0" fontId="15" fillId="6" borderId="44" xfId="0" applyFont="1" applyFill="1" applyBorder="1" applyAlignment="1">
      <alignment horizontal="center" textRotation="90" wrapText="1"/>
    </xf>
    <xf numFmtId="0" fontId="11" fillId="2" borderId="38" xfId="0" applyFont="1" applyFill="1" applyBorder="1" applyAlignment="1">
      <alignment horizontal="center" textRotation="90" wrapText="1"/>
    </xf>
    <xf numFmtId="0" fontId="11" fillId="2" borderId="33" xfId="0" applyFont="1" applyFill="1" applyBorder="1" applyAlignment="1">
      <alignment horizontal="center" textRotation="90" wrapText="1"/>
    </xf>
    <xf numFmtId="0" fontId="4" fillId="11" borderId="24" xfId="0" applyFont="1" applyFill="1" applyBorder="1" applyAlignment="1">
      <alignment horizontal="left" vertical="center"/>
    </xf>
    <xf numFmtId="0" fontId="4" fillId="11" borderId="78" xfId="0" applyFont="1" applyFill="1" applyBorder="1" applyAlignment="1">
      <alignment horizontal="left" vertical="center"/>
    </xf>
    <xf numFmtId="0" fontId="4" fillId="11" borderId="72" xfId="0" applyFont="1" applyFill="1" applyBorder="1" applyAlignment="1">
      <alignment horizontal="left" vertical="center"/>
    </xf>
    <xf numFmtId="0" fontId="5" fillId="0" borderId="44" xfId="0" applyFont="1" applyBorder="1" applyAlignment="1">
      <alignment vertical="top" wrapText="1"/>
    </xf>
    <xf numFmtId="0" fontId="5" fillId="0" borderId="41" xfId="0" applyFont="1" applyBorder="1" applyAlignment="1">
      <alignment vertical="top" wrapText="1"/>
    </xf>
    <xf numFmtId="167" fontId="2" fillId="0" borderId="34" xfId="0" applyNumberFormat="1" applyFont="1" applyBorder="1" applyAlignment="1" applyProtection="1">
      <alignment vertical="top" wrapText="1"/>
      <protection locked="0"/>
    </xf>
    <xf numFmtId="0" fontId="2" fillId="0" borderId="26" xfId="0" applyFont="1" applyBorder="1" applyAlignment="1" applyProtection="1">
      <alignment vertical="top" wrapText="1"/>
      <protection locked="0"/>
    </xf>
    <xf numFmtId="0" fontId="11" fillId="11" borderId="38" xfId="0" applyFont="1" applyFill="1" applyBorder="1" applyAlignment="1">
      <alignment vertical="center" wrapText="1"/>
    </xf>
    <xf numFmtId="0" fontId="11" fillId="11" borderId="45" xfId="0" applyFont="1" applyFill="1" applyBorder="1" applyAlignment="1">
      <alignment vertical="center" wrapText="1"/>
    </xf>
    <xf numFmtId="0" fontId="11" fillId="11" borderId="39" xfId="0" applyFont="1" applyFill="1" applyBorder="1" applyAlignment="1">
      <alignment vertical="center" wrapText="1"/>
    </xf>
    <xf numFmtId="0" fontId="11" fillId="11" borderId="33" xfId="0" applyFont="1" applyFill="1" applyBorder="1" applyAlignment="1">
      <alignment vertical="center" wrapText="1"/>
    </xf>
    <xf numFmtId="0" fontId="11" fillId="11" borderId="0" xfId="0" applyFont="1" applyFill="1" applyAlignment="1">
      <alignment vertical="center" wrapText="1"/>
    </xf>
    <xf numFmtId="0" fontId="11" fillId="11" borderId="48" xfId="0" applyFont="1" applyFill="1" applyBorder="1" applyAlignment="1">
      <alignment vertical="center" wrapText="1"/>
    </xf>
    <xf numFmtId="0" fontId="11" fillId="11" borderId="40" xfId="0" applyFont="1" applyFill="1" applyBorder="1" applyAlignment="1">
      <alignment vertical="center" wrapText="1"/>
    </xf>
    <xf numFmtId="0" fontId="11" fillId="11" borderId="46" xfId="0" applyFont="1" applyFill="1" applyBorder="1" applyAlignment="1">
      <alignment vertical="center" wrapText="1"/>
    </xf>
    <xf numFmtId="0" fontId="11" fillId="11" borderId="47" xfId="0" applyFont="1" applyFill="1" applyBorder="1" applyAlignment="1">
      <alignment vertical="center" wrapText="1"/>
    </xf>
    <xf numFmtId="0" fontId="16" fillId="11" borderId="38" xfId="0" applyFont="1" applyFill="1" applyBorder="1" applyAlignment="1">
      <alignment horizontal="center" vertical="top" wrapText="1"/>
    </xf>
    <xf numFmtId="0" fontId="16" fillId="11" borderId="45" xfId="0" applyFont="1" applyFill="1" applyBorder="1" applyAlignment="1">
      <alignment horizontal="center" vertical="top" wrapText="1"/>
    </xf>
    <xf numFmtId="0" fontId="16" fillId="11" borderId="39" xfId="0" applyFont="1" applyFill="1" applyBorder="1" applyAlignment="1">
      <alignment horizontal="center" vertical="top" wrapText="1"/>
    </xf>
    <xf numFmtId="0" fontId="15" fillId="11" borderId="45" xfId="0" applyFont="1" applyFill="1" applyBorder="1" applyAlignment="1">
      <alignment horizontal="center" vertical="center" wrapText="1"/>
    </xf>
    <xf numFmtId="0" fontId="8" fillId="11" borderId="49" xfId="0" applyFont="1" applyFill="1" applyBorder="1" applyAlignment="1">
      <alignment horizontal="left" wrapText="1"/>
    </xf>
    <xf numFmtId="0" fontId="8" fillId="11" borderId="5" xfId="0" applyFont="1" applyFill="1" applyBorder="1" applyAlignment="1">
      <alignment horizontal="left" wrapText="1"/>
    </xf>
    <xf numFmtId="0" fontId="11" fillId="0" borderId="44" xfId="0" applyFont="1" applyBorder="1" applyAlignment="1">
      <alignment vertical="center" wrapText="1"/>
    </xf>
    <xf numFmtId="0" fontId="11" fillId="0" borderId="41" xfId="0" applyFont="1" applyBorder="1" applyAlignment="1">
      <alignment vertical="center" wrapText="1"/>
    </xf>
    <xf numFmtId="0" fontId="11" fillId="0" borderId="42" xfId="0" applyFont="1" applyBorder="1" applyAlignment="1">
      <alignment vertical="center" wrapText="1"/>
    </xf>
    <xf numFmtId="0" fontId="2" fillId="0" borderId="14" xfId="0" applyFont="1" applyBorder="1" applyAlignment="1" applyProtection="1">
      <alignment vertical="top" wrapText="1"/>
      <protection locked="0"/>
    </xf>
    <xf numFmtId="0" fontId="2" fillId="0" borderId="43" xfId="0" applyFont="1" applyBorder="1" applyAlignment="1" applyProtection="1">
      <alignment vertical="top" wrapText="1"/>
      <protection locked="0"/>
    </xf>
    <xf numFmtId="0" fontId="2" fillId="0" borderId="34" xfId="0" applyFont="1" applyBorder="1" applyAlignment="1" applyProtection="1">
      <alignment vertical="top" wrapText="1"/>
      <protection locked="0"/>
    </xf>
    <xf numFmtId="0" fontId="2" fillId="0" borderId="20" xfId="0" applyFont="1" applyBorder="1" applyAlignment="1" applyProtection="1">
      <alignment vertical="top" wrapText="1"/>
      <protection locked="0"/>
    </xf>
    <xf numFmtId="0" fontId="11" fillId="0" borderId="44"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11" borderId="73" xfId="0" applyFont="1" applyFill="1" applyBorder="1" applyAlignment="1">
      <alignment wrapText="1"/>
    </xf>
    <xf numFmtId="0" fontId="2" fillId="11" borderId="74" xfId="0" applyFont="1" applyFill="1" applyBorder="1" applyAlignment="1">
      <alignment wrapText="1"/>
    </xf>
    <xf numFmtId="0" fontId="2" fillId="11" borderId="22" xfId="0" applyFont="1" applyFill="1" applyBorder="1" applyAlignment="1">
      <alignment wrapText="1"/>
    </xf>
    <xf numFmtId="167" fontId="8" fillId="11" borderId="80" xfId="0" applyNumberFormat="1" applyFont="1" applyFill="1" applyBorder="1" applyAlignment="1">
      <alignment horizontal="center" vertical="center" wrapText="1"/>
    </xf>
    <xf numFmtId="167" fontId="8" fillId="11" borderId="39" xfId="0" applyNumberFormat="1" applyFont="1" applyFill="1" applyBorder="1" applyAlignment="1">
      <alignment horizontal="center" vertical="center" wrapText="1"/>
    </xf>
    <xf numFmtId="167" fontId="8" fillId="11" borderId="81" xfId="0" applyNumberFormat="1" applyFont="1" applyFill="1" applyBorder="1" applyAlignment="1">
      <alignment horizontal="center" vertical="center" wrapText="1"/>
    </xf>
    <xf numFmtId="167" fontId="8" fillId="11" borderId="48" xfId="0" applyNumberFormat="1" applyFont="1" applyFill="1" applyBorder="1" applyAlignment="1">
      <alignment horizontal="center" vertical="center" wrapText="1"/>
    </xf>
    <xf numFmtId="167" fontId="8" fillId="11" borderId="79" xfId="0" applyNumberFormat="1" applyFont="1" applyFill="1" applyBorder="1" applyAlignment="1">
      <alignment horizontal="center" vertical="center" wrapText="1"/>
    </xf>
    <xf numFmtId="167" fontId="8" fillId="11" borderId="47" xfId="0" applyNumberFormat="1" applyFont="1" applyFill="1" applyBorder="1" applyAlignment="1">
      <alignment horizontal="center" vertical="center" wrapText="1"/>
    </xf>
  </cellXfs>
  <cellStyles count="6">
    <cellStyle name="Hyperkobling" xfId="1" builtinId="8"/>
    <cellStyle name="Komma" xfId="3" builtinId="3"/>
    <cellStyle name="Normal" xfId="0" builtinId="0"/>
    <cellStyle name="Normal 2" xfId="5" xr:uid="{00000000-0005-0000-0000-000003000000}"/>
    <cellStyle name="Overskrift 1" xfId="4" builtinId="16"/>
    <cellStyle name="Prosent" xfId="2"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nb-NO"/>
              <a:t>Andel gjennomførte tiltak</a:t>
            </a:r>
          </a:p>
        </c:rich>
      </c:tx>
      <c:layout>
        <c:manualLayout>
          <c:xMode val="edge"/>
          <c:yMode val="edge"/>
          <c:x val="0.33468602428753252"/>
          <c:y val="3.4055727554179641E-2"/>
        </c:manualLayout>
      </c:layout>
      <c:overlay val="0"/>
      <c:spPr>
        <a:noFill/>
        <a:ln w="25400">
          <a:noFill/>
        </a:ln>
      </c:spPr>
    </c:title>
    <c:autoTitleDeleted val="0"/>
    <c:view3D>
      <c:rotX val="35"/>
      <c:rotY val="0"/>
      <c:rAngAx val="0"/>
      <c:perspective val="0"/>
    </c:view3D>
    <c:floor>
      <c:thickness val="0"/>
    </c:floor>
    <c:sideWall>
      <c:thickness val="0"/>
    </c:sideWall>
    <c:backWall>
      <c:thickness val="0"/>
    </c:backWall>
    <c:plotArea>
      <c:layout>
        <c:manualLayout>
          <c:layoutTarget val="inner"/>
          <c:xMode val="edge"/>
          <c:yMode val="edge"/>
          <c:x val="0.1825559617416905"/>
          <c:y val="0.21671826625387042"/>
          <c:w val="0.63488906694610192"/>
          <c:h val="0.67182662538699867"/>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F1C2-4636-A384-45F54997297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3-F1C2-4636-A384-45F54997297F}"/>
              </c:ext>
            </c:extLst>
          </c:dPt>
          <c:dLbls>
            <c:numFmt formatCode="0%" sourceLinked="0"/>
            <c:spPr>
              <a:noFill/>
              <a:ln w="25400">
                <a:noFill/>
              </a:ln>
            </c:spPr>
            <c:txPr>
              <a:bodyPr/>
              <a:lstStyle/>
              <a:p>
                <a:pPr>
                  <a:defRPr sz="975" b="0" i="0" u="none" strike="noStrike" baseline="0">
                    <a:solidFill>
                      <a:srgbClr val="000000"/>
                    </a:solidFill>
                    <a:latin typeface="Arial"/>
                    <a:ea typeface="Arial"/>
                    <a:cs typeface="Arial"/>
                  </a:defRPr>
                </a:pPr>
                <a:endParaRPr lang="nb-NO"/>
              </a:p>
            </c:txPr>
            <c:showLegendKey val="0"/>
            <c:showVal val="0"/>
            <c:showCatName val="1"/>
            <c:showSerName val="0"/>
            <c:showPercent val="1"/>
            <c:showBubbleSize val="0"/>
            <c:showLeaderLines val="1"/>
            <c:extLst>
              <c:ext xmlns:c15="http://schemas.microsoft.com/office/drawing/2012/chart" uri="{CE6537A1-D6FC-4f65-9D91-7224C49458BB}"/>
            </c:extLst>
          </c:dLbls>
          <c:cat>
            <c:strRef>
              <c:f>'5 Effektvurdering'!$AD$1:$AD$3</c:f>
              <c:strCache>
                <c:ptCount val="2"/>
                <c:pt idx="0">
                  <c:v>Ja</c:v>
                </c:pt>
                <c:pt idx="1">
                  <c:v>Delvis</c:v>
                </c:pt>
              </c:strCache>
            </c:strRef>
          </c:cat>
          <c:val>
            <c:numRef>
              <c:f>'5 Effektvurdering'!$AE$1:$AE$3</c:f>
              <c:numCache>
                <c:formatCode>General</c:formatCode>
                <c:ptCount val="3"/>
                <c:pt idx="0">
                  <c:v>0</c:v>
                </c:pt>
                <c:pt idx="1">
                  <c:v>0</c:v>
                </c:pt>
              </c:numCache>
            </c:numRef>
          </c:val>
          <c:extLst>
            <c:ext xmlns:c16="http://schemas.microsoft.com/office/drawing/2014/chart" uri="{C3380CC4-5D6E-409C-BE32-E72D297353CC}">
              <c16:uniqueId val="{00000004-F1C2-4636-A384-45F54997297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nb-NO"/>
              <a:t>Effektvurdering</a:t>
            </a:r>
          </a:p>
        </c:rich>
      </c:tx>
      <c:layout>
        <c:manualLayout>
          <c:xMode val="edge"/>
          <c:yMode val="edge"/>
          <c:x val="0.36222292213473367"/>
          <c:y val="3.4161490683229816E-2"/>
        </c:manualLayout>
      </c:layout>
      <c:overlay val="0"/>
      <c:spPr>
        <a:noFill/>
        <a:ln w="25400">
          <a:noFill/>
        </a:ln>
      </c:spPr>
    </c:title>
    <c:autoTitleDeleted val="0"/>
    <c:plotArea>
      <c:layout>
        <c:manualLayout>
          <c:layoutTarget val="inner"/>
          <c:xMode val="edge"/>
          <c:yMode val="edge"/>
          <c:x val="8.2222400656251443E-2"/>
          <c:y val="0.14906854902912303"/>
          <c:w val="0.88444636381589359"/>
          <c:h val="0.67701966017393345"/>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925" b="0" i="0" u="none" strike="noStrike" baseline="0">
                    <a:solidFill>
                      <a:srgbClr val="000000"/>
                    </a:solidFill>
                    <a:latin typeface="Arial"/>
                    <a:ea typeface="Arial"/>
                    <a:cs typeface="Aria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Effektvurdering'!$AF$1:$AF$5</c:f>
              <c:strCache>
                <c:ptCount val="5"/>
                <c:pt idx="0">
                  <c:v>Stor effekt</c:v>
                </c:pt>
                <c:pt idx="1">
                  <c:v>Moderat effekt</c:v>
                </c:pt>
                <c:pt idx="3">
                  <c:v>Liten effekt</c:v>
                </c:pt>
                <c:pt idx="4">
                  <c:v>Ingen effekt</c:v>
                </c:pt>
              </c:strCache>
            </c:strRef>
          </c:cat>
          <c:val>
            <c:numRef>
              <c:f>'5 Effektvurdering'!$AG$1:$AG$5</c:f>
              <c:numCache>
                <c:formatCode>General</c:formatCode>
                <c:ptCount val="5"/>
                <c:pt idx="0">
                  <c:v>0</c:v>
                </c:pt>
                <c:pt idx="1">
                  <c:v>0</c:v>
                </c:pt>
                <c:pt idx="3">
                  <c:v>0</c:v>
                </c:pt>
                <c:pt idx="4">
                  <c:v>0</c:v>
                </c:pt>
              </c:numCache>
            </c:numRef>
          </c:val>
          <c:extLst>
            <c:ext xmlns:c16="http://schemas.microsoft.com/office/drawing/2014/chart" uri="{C3380CC4-5D6E-409C-BE32-E72D297353CC}">
              <c16:uniqueId val="{00000000-C8E8-4FF2-89A5-73EA99B9344A}"/>
            </c:ext>
          </c:extLst>
        </c:ser>
        <c:dLbls>
          <c:showLegendKey val="0"/>
          <c:showVal val="1"/>
          <c:showCatName val="0"/>
          <c:showSerName val="0"/>
          <c:showPercent val="0"/>
          <c:showBubbleSize val="0"/>
        </c:dLbls>
        <c:gapWidth val="150"/>
        <c:axId val="55963008"/>
        <c:axId val="56071296"/>
      </c:barChart>
      <c:catAx>
        <c:axId val="5596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nb-NO"/>
          </a:p>
        </c:txPr>
        <c:crossAx val="56071296"/>
        <c:crosses val="autoZero"/>
        <c:auto val="1"/>
        <c:lblAlgn val="ctr"/>
        <c:lblOffset val="100"/>
        <c:tickLblSkip val="1"/>
        <c:tickMarkSkip val="1"/>
        <c:noMultiLvlLbl val="0"/>
      </c:catAx>
      <c:valAx>
        <c:axId val="560712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nb-NO"/>
          </a:p>
        </c:txPr>
        <c:crossAx val="559630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nb-NO"/>
    </a:p>
  </c:txPr>
  <c:printSettings>
    <c:headerFooter alignWithMargins="0"/>
    <c:pageMargins b="0.98425196899999956" l="0.78740157499999996" r="0.78740157499999996" t="0.98425196899999956"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28575</xdr:rowOff>
    </xdr:from>
    <xdr:to>
      <xdr:col>1</xdr:col>
      <xdr:colOff>476251</xdr:colOff>
      <xdr:row>1</xdr:row>
      <xdr:rowOff>180975</xdr:rowOff>
    </xdr:to>
    <xdr:pic>
      <xdr:nvPicPr>
        <xdr:cNvPr id="2" name="Bilde 1" descr="OUS_logo_RGB_HighRe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28575"/>
          <a:ext cx="1905000" cy="342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6</xdr:row>
      <xdr:rowOff>9525</xdr:rowOff>
    </xdr:from>
    <xdr:to>
      <xdr:col>13</xdr:col>
      <xdr:colOff>47625</xdr:colOff>
      <xdr:row>11</xdr:row>
      <xdr:rowOff>19050</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28575" y="1085850"/>
          <a:ext cx="9925050" cy="81915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228600" indent="-228600">
            <a:buFont typeface="+mj-lt"/>
            <a:buAutoNum type="arabicPeriod"/>
          </a:pPr>
          <a:r>
            <a:rPr lang="nb-NO" sz="1100" b="1" cap="all"/>
            <a:t>Akseptkriterier</a:t>
          </a:r>
          <a:endParaRPr lang="nb-NO" sz="1100" b="1" cap="all" baseline="0"/>
        </a:p>
        <a:p>
          <a:pPr marL="685800" lvl="1" indent="-228600">
            <a:buFont typeface="Arial" pitchFamily="34" charset="0"/>
            <a:buChar char="•"/>
          </a:pPr>
          <a:r>
            <a:rPr lang="nb-NO" sz="1100"/>
            <a:t>Start med å gå gjennom Akseptkriteriene.</a:t>
          </a:r>
          <a:r>
            <a:rPr lang="nb-NO" sz="1100" baseline="0"/>
            <a:t> Disse benyttes for å plassere en hendelse ift. riktig konsekvens og sannsynlighet. Dette brukes igjen til å beregne risiko (=konsekvens x sannsynlighet) i ark 2 Risikoanalyse.  </a:t>
          </a:r>
          <a:r>
            <a:rPr lang="nb-NO" sz="1100"/>
            <a:t>Alle burde ha en lik forståelse og enighet om kriteriene. Man kan gjøre justeringer/endringer for kriteriene i dette arket.</a:t>
          </a:r>
        </a:p>
      </xdr:txBody>
    </xdr:sp>
    <xdr:clientData/>
  </xdr:twoCellAnchor>
  <xdr:twoCellAnchor>
    <xdr:from>
      <xdr:col>0</xdr:col>
      <xdr:colOff>28574</xdr:colOff>
      <xdr:row>11</xdr:row>
      <xdr:rowOff>57149</xdr:rowOff>
    </xdr:from>
    <xdr:to>
      <xdr:col>13</xdr:col>
      <xdr:colOff>57149</xdr:colOff>
      <xdr:row>27</xdr:row>
      <xdr:rowOff>19050</xdr:rowOff>
    </xdr:to>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28574" y="1943099"/>
          <a:ext cx="9934575" cy="255270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228600" indent="-228600">
            <a:buFont typeface="+mj-lt"/>
            <a:buAutoNum type="arabicPeriod" startAt="2"/>
          </a:pPr>
          <a:r>
            <a:rPr lang="nb-NO" sz="1100" b="1" cap="all">
              <a:solidFill>
                <a:schemeClr val="dk1"/>
              </a:solidFill>
              <a:latin typeface="+mn-lt"/>
              <a:ea typeface="+mn-ea"/>
              <a:cs typeface="+mn-cs"/>
            </a:rPr>
            <a:t>Risikoanalyse</a:t>
          </a:r>
          <a:endParaRPr lang="nb-NO" sz="1100"/>
        </a:p>
        <a:p>
          <a:pPr lvl="1">
            <a:buFont typeface="Arial" pitchFamily="34" charset="0"/>
            <a:buChar char="•"/>
          </a:pPr>
          <a:r>
            <a:rPr lang="nb-NO" sz="1100">
              <a:solidFill>
                <a:schemeClr val="dk1"/>
              </a:solidFill>
              <a:latin typeface="+mn-lt"/>
              <a:ea typeface="+mn-ea"/>
              <a:cs typeface="+mn-cs"/>
            </a:rPr>
            <a:t> Dersom</a:t>
          </a:r>
          <a:r>
            <a:rPr lang="nb-NO" sz="1100" baseline="0">
              <a:solidFill>
                <a:schemeClr val="dk1"/>
              </a:solidFill>
              <a:latin typeface="+mn-lt"/>
              <a:ea typeface="+mn-ea"/>
              <a:cs typeface="+mn-cs"/>
            </a:rPr>
            <a:t> en risikovurdering er utført tidligere for samme prosess, vurder om risikoer er redusert eller om de bør føres opp på nytt (se punkt 5: Effektvurdering).</a:t>
          </a:r>
          <a:endParaRPr lang="nb-NO"/>
        </a:p>
        <a:p>
          <a:pPr lvl="1">
            <a:buFont typeface="Arial" pitchFamily="34" charset="0"/>
            <a:buChar char="•"/>
          </a:pPr>
          <a:r>
            <a:rPr lang="nb-NO" sz="1100" baseline="0">
              <a:solidFill>
                <a:schemeClr val="dk1"/>
              </a:solidFill>
              <a:latin typeface="+mn-lt"/>
              <a:ea typeface="+mn-ea"/>
              <a:cs typeface="+mn-cs"/>
            </a:rPr>
            <a:t> Kartlegg  hendelser/forhold som utgjør risiko. Man kan f.eks. ta utgangspunk i avvik som er meldt og andre kjente sårbarhetsområder.</a:t>
          </a:r>
          <a:endParaRPr lang="nb-NO"/>
        </a:p>
        <a:p>
          <a:pPr lvl="1">
            <a:buFont typeface="Arial" pitchFamily="34" charset="0"/>
            <a:buChar char="•"/>
          </a:pPr>
          <a:r>
            <a:rPr lang="nb-NO" sz="1100" baseline="0">
              <a:solidFill>
                <a:schemeClr val="dk1"/>
              </a:solidFill>
              <a:latin typeface="+mn-lt"/>
              <a:ea typeface="+mn-ea"/>
              <a:cs typeface="+mn-cs"/>
            </a:rPr>
            <a:t> Vurder </a:t>
          </a:r>
          <a:r>
            <a:rPr lang="nb-NO" sz="1100" b="1" i="1" baseline="0">
              <a:solidFill>
                <a:schemeClr val="dk1"/>
              </a:solidFill>
              <a:latin typeface="+mn-lt"/>
              <a:ea typeface="+mn-ea"/>
              <a:cs typeface="+mn-cs"/>
            </a:rPr>
            <a:t>sannsynlighet</a:t>
          </a:r>
          <a:r>
            <a:rPr lang="nb-NO" sz="1100" b="1" baseline="0">
              <a:solidFill>
                <a:schemeClr val="dk1"/>
              </a:solidFill>
              <a:latin typeface="+mn-lt"/>
              <a:ea typeface="+mn-ea"/>
              <a:cs typeface="+mn-cs"/>
            </a:rPr>
            <a:t> </a:t>
          </a:r>
          <a:r>
            <a:rPr lang="nb-NO" sz="1100" b="0" baseline="0">
              <a:solidFill>
                <a:schemeClr val="dk1"/>
              </a:solidFill>
              <a:latin typeface="+mn-lt"/>
              <a:ea typeface="+mn-ea"/>
              <a:cs typeface="+mn-cs"/>
            </a:rPr>
            <a:t> av en hendelse og beskriv  bakgrunn/årsak med stikkord. Fastsett sannsynligheten ved å angi et tall på en skala fra 1 til 5.</a:t>
          </a:r>
          <a:endParaRPr lang="nb-NO"/>
        </a:p>
        <a:p>
          <a:pPr lvl="1">
            <a:buFont typeface="Arial" pitchFamily="34" charset="0"/>
            <a:buChar char="•"/>
          </a:pPr>
          <a:r>
            <a:rPr lang="nb-NO" sz="1100" b="0" baseline="0">
              <a:solidFill>
                <a:schemeClr val="dk1"/>
              </a:solidFill>
              <a:latin typeface="+mn-lt"/>
              <a:ea typeface="+mn-ea"/>
              <a:cs typeface="+mn-cs"/>
            </a:rPr>
            <a:t> Vurder  realistisk </a:t>
          </a:r>
          <a:r>
            <a:rPr lang="nb-NO" sz="1100" b="1" i="1" baseline="0">
              <a:solidFill>
                <a:schemeClr val="dk1"/>
              </a:solidFill>
              <a:latin typeface="+mn-lt"/>
              <a:ea typeface="+mn-ea"/>
              <a:cs typeface="+mn-cs"/>
            </a:rPr>
            <a:t>konsekvens</a:t>
          </a:r>
          <a:r>
            <a:rPr lang="nb-NO" sz="1100" b="0" baseline="0">
              <a:solidFill>
                <a:schemeClr val="dk1"/>
              </a:solidFill>
              <a:latin typeface="+mn-lt"/>
              <a:ea typeface="+mn-ea"/>
              <a:cs typeface="+mn-cs"/>
            </a:rPr>
            <a:t> ved en potensiell hendelse. Fastsett konsekvens ved å angi et tall på en skala fra 1 til 5. Beskriv grad av konsekvens ved hjelp av </a:t>
          </a:r>
          <a:r>
            <a:rPr lang="nb-NO" sz="1100" b="1" baseline="0">
              <a:solidFill>
                <a:schemeClr val="dk1"/>
              </a:solidFill>
              <a:latin typeface="+mn-lt"/>
              <a:ea typeface="+mn-ea"/>
              <a:cs typeface="+mn-cs"/>
            </a:rPr>
            <a:t> Akseptkriterier</a:t>
          </a:r>
          <a:r>
            <a:rPr lang="nb-NO" sz="1100" b="0" baseline="0">
              <a:solidFill>
                <a:schemeClr val="dk1"/>
              </a:solidFill>
              <a:latin typeface="+mn-lt"/>
              <a:ea typeface="+mn-ea"/>
              <a:cs typeface="+mn-cs"/>
            </a:rPr>
            <a:t>. Evt. utdyp/spesifiser konsekvens med egne ord.</a:t>
          </a:r>
          <a:endParaRPr lang="nb-NO"/>
        </a:p>
        <a:p>
          <a:pPr lvl="1">
            <a:buFont typeface="Arial" pitchFamily="34" charset="0"/>
            <a:buChar char="•"/>
          </a:pPr>
          <a:r>
            <a:rPr lang="nb-NO" sz="1100" b="0" baseline="0">
              <a:solidFill>
                <a:schemeClr val="dk1"/>
              </a:solidFill>
              <a:latin typeface="+mn-lt"/>
              <a:ea typeface="+mn-ea"/>
              <a:cs typeface="+mn-cs"/>
            </a:rPr>
            <a:t> Når sannsynlighet og konsekvens er fastsatt, fylles </a:t>
          </a:r>
          <a:r>
            <a:rPr lang="nb-NO" sz="1100" b="1" i="1" baseline="0">
              <a:solidFill>
                <a:schemeClr val="dk1"/>
              </a:solidFill>
              <a:latin typeface="+mn-lt"/>
              <a:ea typeface="+mn-ea"/>
              <a:cs typeface="+mn-cs"/>
            </a:rPr>
            <a:t>risikoverdien</a:t>
          </a:r>
          <a:r>
            <a:rPr lang="nb-NO" sz="1100" b="0" baseline="0">
              <a:solidFill>
                <a:schemeClr val="dk1"/>
              </a:solidFill>
              <a:latin typeface="+mn-lt"/>
              <a:ea typeface="+mn-ea"/>
              <a:cs typeface="+mn-cs"/>
            </a:rPr>
            <a:t> automatisk ut i feltene:</a:t>
          </a:r>
          <a:endParaRPr lang="nb-NO"/>
        </a:p>
        <a:p>
          <a:pPr lvl="2">
            <a:buFont typeface="Arial" pitchFamily="34" charset="0"/>
            <a:buChar char="•"/>
          </a:pPr>
          <a:r>
            <a:rPr lang="nb-NO" sz="1100" b="0" baseline="0">
              <a:solidFill>
                <a:schemeClr val="dk1"/>
              </a:solidFill>
              <a:latin typeface="+mn-lt"/>
              <a:ea typeface="+mn-ea"/>
              <a:cs typeface="+mn-cs"/>
            </a:rPr>
            <a:t> Rødt = uakseptabelt, tiltak nødvendig </a:t>
          </a:r>
          <a:endParaRPr lang="nb-NO"/>
        </a:p>
        <a:p>
          <a:pPr lvl="2">
            <a:buFont typeface="Arial" pitchFamily="34" charset="0"/>
            <a:buChar char="•"/>
          </a:pPr>
          <a:r>
            <a:rPr lang="nb-NO" sz="1100" b="0" baseline="0">
              <a:solidFill>
                <a:schemeClr val="dk1"/>
              </a:solidFill>
              <a:latin typeface="+mn-lt"/>
              <a:ea typeface="+mn-ea"/>
              <a:cs typeface="+mn-cs"/>
            </a:rPr>
            <a:t> Gult = usikkert, tiltak kanskje nødvendig</a:t>
          </a:r>
          <a:endParaRPr lang="nb-NO"/>
        </a:p>
        <a:p>
          <a:pPr lvl="2">
            <a:buFont typeface="Arial" pitchFamily="34" charset="0"/>
            <a:buChar char="•"/>
          </a:pPr>
          <a:r>
            <a:rPr lang="nb-NO" sz="1100" b="0" baseline="0">
              <a:solidFill>
                <a:schemeClr val="dk1"/>
              </a:solidFill>
              <a:latin typeface="+mn-lt"/>
              <a:ea typeface="+mn-ea"/>
              <a:cs typeface="+mn-cs"/>
            </a:rPr>
            <a:t> Grønt = akseptabelt (</a:t>
          </a:r>
          <a:r>
            <a:rPr lang="nb-NO" sz="1100" b="0" baseline="0">
              <a:solidFill>
                <a:schemeClr val="dk1"/>
              </a:solidFill>
              <a:effectLst/>
              <a:latin typeface="+mn-lt"/>
              <a:ea typeface="+mn-ea"/>
              <a:cs typeface="+mn-cs"/>
            </a:rPr>
            <a:t>sjekkk risikoer med en verdi på 4 - disse havner automatisk i grønn kolonne. Se </a:t>
          </a:r>
          <a:r>
            <a:rPr lang="nb-NO" sz="1100" b="1" baseline="0">
              <a:solidFill>
                <a:schemeClr val="dk1"/>
              </a:solidFill>
              <a:effectLst/>
              <a:latin typeface="+mn-lt"/>
              <a:ea typeface="+mn-ea"/>
              <a:cs typeface="+mn-cs"/>
            </a:rPr>
            <a:t>3 Risikokart</a:t>
          </a:r>
          <a:r>
            <a:rPr lang="nb-NO" sz="1100" b="0" baseline="0">
              <a:solidFill>
                <a:schemeClr val="dk1"/>
              </a:solidFill>
              <a:effectLst/>
              <a:latin typeface="+mn-lt"/>
              <a:ea typeface="+mn-ea"/>
              <a:cs typeface="+mn-cs"/>
            </a:rPr>
            <a:t> (sannsynlighet*konsekvens) for hvorvidt risikoen egentlig tilhører gult område. Flytt i så fall 4 tallet til gul kolonne)</a:t>
          </a:r>
          <a:endParaRPr lang="nb-NO"/>
        </a:p>
        <a:p>
          <a:pPr lvl="1">
            <a:buFont typeface="Arial" pitchFamily="34" charset="0"/>
            <a:buChar char="•"/>
          </a:pPr>
          <a:r>
            <a:rPr lang="nb-NO" sz="1100" baseline="0">
              <a:solidFill>
                <a:schemeClr val="dk1"/>
              </a:solidFill>
              <a:latin typeface="+mn-lt"/>
              <a:ea typeface="+mn-ea"/>
              <a:cs typeface="+mn-cs"/>
            </a:rPr>
            <a:t> Angi en </a:t>
          </a:r>
          <a:r>
            <a:rPr lang="nb-NO" sz="1100" b="1" i="1" baseline="0">
              <a:solidFill>
                <a:schemeClr val="dk1"/>
              </a:solidFill>
              <a:latin typeface="+mn-lt"/>
              <a:ea typeface="+mn-ea"/>
              <a:cs typeface="+mn-cs"/>
            </a:rPr>
            <a:t>prioritering</a:t>
          </a:r>
          <a:r>
            <a:rPr lang="nb-NO" sz="1100" b="0" baseline="0">
              <a:solidFill>
                <a:schemeClr val="dk1"/>
              </a:solidFill>
              <a:latin typeface="+mn-lt"/>
              <a:ea typeface="+mn-ea"/>
              <a:cs typeface="+mn-cs"/>
            </a:rPr>
            <a:t> for videre arbeid med de identifiserte risikoene. </a:t>
          </a:r>
          <a:endParaRPr lang="nb-NO"/>
        </a:p>
        <a:p>
          <a:pPr lvl="1">
            <a:buFont typeface="Arial" pitchFamily="34" charset="0"/>
            <a:buChar char="•"/>
          </a:pPr>
          <a:r>
            <a:rPr lang="nb-NO" sz="1100" b="0" baseline="0">
              <a:solidFill>
                <a:schemeClr val="dk1"/>
              </a:solidFill>
              <a:latin typeface="+mn-lt"/>
              <a:ea typeface="+mn-ea"/>
              <a:cs typeface="+mn-cs"/>
            </a:rPr>
            <a:t> Husk å fylle ut </a:t>
          </a:r>
          <a:r>
            <a:rPr lang="nb-NO" sz="1100" b="1" i="1" baseline="0">
              <a:solidFill>
                <a:schemeClr val="dk1"/>
              </a:solidFill>
              <a:latin typeface="+mn-lt"/>
              <a:ea typeface="+mn-ea"/>
              <a:cs typeface="+mn-cs"/>
            </a:rPr>
            <a:t>opplysningsfeltene</a:t>
          </a:r>
          <a:r>
            <a:rPr lang="nb-NO" sz="1100" b="0" i="0" baseline="0">
              <a:solidFill>
                <a:schemeClr val="dk1"/>
              </a:solidFill>
              <a:latin typeface="+mn-lt"/>
              <a:ea typeface="+mn-ea"/>
              <a:cs typeface="+mn-cs"/>
            </a:rPr>
            <a:t> på toppen i forhold til type risikovurdering, ansvarlighet og datoer. Disse opplysningene videreføres automatisk til de neste arkene</a:t>
          </a:r>
          <a:endParaRPr lang="nb-NO" sz="1100">
            <a:solidFill>
              <a:schemeClr val="dk1"/>
            </a:solidFill>
            <a:latin typeface="+mn-lt"/>
            <a:ea typeface="+mn-ea"/>
            <a:cs typeface="+mn-cs"/>
          </a:endParaRPr>
        </a:p>
      </xdr:txBody>
    </xdr:sp>
    <xdr:clientData/>
  </xdr:twoCellAnchor>
  <xdr:twoCellAnchor>
    <xdr:from>
      <xdr:col>0</xdr:col>
      <xdr:colOff>28575</xdr:colOff>
      <xdr:row>27</xdr:row>
      <xdr:rowOff>85726</xdr:rowOff>
    </xdr:from>
    <xdr:to>
      <xdr:col>13</xdr:col>
      <xdr:colOff>57150</xdr:colOff>
      <xdr:row>30</xdr:row>
      <xdr:rowOff>38101</xdr:rowOff>
    </xdr:to>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28575" y="4562476"/>
          <a:ext cx="9934575" cy="43815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228600" indent="-228600">
            <a:buFont typeface="+mj-lt"/>
            <a:buAutoNum type="arabicPeriod" startAt="3"/>
          </a:pPr>
          <a:r>
            <a:rPr lang="nb-NO" sz="1100" b="1" cap="all">
              <a:solidFill>
                <a:schemeClr val="dk1"/>
              </a:solidFill>
              <a:latin typeface="+mn-lt"/>
              <a:ea typeface="+mn-ea"/>
              <a:cs typeface="+mn-cs"/>
            </a:rPr>
            <a:t>Risikokart</a:t>
          </a:r>
          <a:endParaRPr lang="nb-NO" sz="1100"/>
        </a:p>
        <a:p>
          <a:pPr lvl="1">
            <a:buFont typeface="Arial" pitchFamily="34" charset="0"/>
            <a:buChar char="•"/>
          </a:pPr>
          <a:r>
            <a:rPr lang="nb-NO" sz="1100" b="0">
              <a:solidFill>
                <a:schemeClr val="dk1"/>
              </a:solidFill>
              <a:latin typeface="+mn-lt"/>
              <a:ea typeface="+mn-ea"/>
              <a:cs typeface="+mn-cs"/>
            </a:rPr>
            <a:t> Fyll ut hvert av de fire risikokartene med </a:t>
          </a:r>
          <a:r>
            <a:rPr lang="nb-NO" sz="1100" b="1" i="1">
              <a:solidFill>
                <a:schemeClr val="dk1"/>
              </a:solidFill>
              <a:latin typeface="+mn-lt"/>
              <a:ea typeface="+mn-ea"/>
              <a:cs typeface="+mn-cs"/>
            </a:rPr>
            <a:t>de viktigste risikopunktene </a:t>
          </a:r>
          <a:r>
            <a:rPr lang="nb-NO" sz="1100" b="0">
              <a:solidFill>
                <a:schemeClr val="dk1"/>
              </a:solidFill>
              <a:latin typeface="+mn-lt"/>
              <a:ea typeface="+mn-ea"/>
              <a:cs typeface="+mn-cs"/>
            </a:rPr>
            <a:t>(før tiltak), </a:t>
          </a:r>
          <a:r>
            <a:rPr lang="nb-NO" sz="1100" b="0" baseline="0">
              <a:solidFill>
                <a:schemeClr val="dk1"/>
              </a:solidFill>
              <a:latin typeface="+mn-lt"/>
              <a:ea typeface="+mn-ea"/>
              <a:cs typeface="+mn-cs"/>
            </a:rPr>
            <a:t> - skriv i stikkordsform. Det er plass til 5 punkter i hver hovedrubrikk.</a:t>
          </a:r>
          <a:endParaRPr lang="nb-NO" sz="1100" b="0">
            <a:solidFill>
              <a:schemeClr val="dk1"/>
            </a:solidFill>
            <a:latin typeface="+mn-lt"/>
            <a:ea typeface="+mn-ea"/>
            <a:cs typeface="+mn-cs"/>
          </a:endParaRPr>
        </a:p>
      </xdr:txBody>
    </xdr:sp>
    <xdr:clientData/>
  </xdr:twoCellAnchor>
  <xdr:twoCellAnchor>
    <xdr:from>
      <xdr:col>0</xdr:col>
      <xdr:colOff>19050</xdr:colOff>
      <xdr:row>30</xdr:row>
      <xdr:rowOff>123826</xdr:rowOff>
    </xdr:from>
    <xdr:to>
      <xdr:col>13</xdr:col>
      <xdr:colOff>76199</xdr:colOff>
      <xdr:row>42</xdr:row>
      <xdr:rowOff>38100</xdr:rowOff>
    </xdr:to>
    <xdr:sp macro="" textlink="">
      <xdr:nvSpPr>
        <xdr:cNvPr id="5" name="TekstSylinder 4">
          <a:extLst>
            <a:ext uri="{FF2B5EF4-FFF2-40B4-BE49-F238E27FC236}">
              <a16:creationId xmlns:a16="http://schemas.microsoft.com/office/drawing/2014/main" id="{00000000-0008-0000-0100-000005000000}"/>
            </a:ext>
          </a:extLst>
        </xdr:cNvPr>
        <xdr:cNvSpPr txBox="1"/>
      </xdr:nvSpPr>
      <xdr:spPr>
        <a:xfrm>
          <a:off x="19050" y="5086351"/>
          <a:ext cx="9963149" cy="1857374"/>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228600" indent="-228600">
            <a:buFont typeface="+mj-lt"/>
            <a:buAutoNum type="arabicPeriod" startAt="4"/>
          </a:pPr>
          <a:r>
            <a:rPr lang="nb-NO" sz="1100" b="1" cap="all">
              <a:solidFill>
                <a:schemeClr val="dk1"/>
              </a:solidFill>
              <a:latin typeface="+mn-lt"/>
              <a:ea typeface="+mn-ea"/>
              <a:cs typeface="+mn-cs"/>
            </a:rPr>
            <a:t>Handlingsplan</a:t>
          </a:r>
          <a:endParaRPr lang="nb-NO" sz="1100"/>
        </a:p>
        <a:p>
          <a:pPr lvl="1">
            <a:buFont typeface="Arial" pitchFamily="34" charset="0"/>
            <a:buChar char="•"/>
          </a:pPr>
          <a:r>
            <a:rPr lang="nb-NO" sz="1100" b="0">
              <a:solidFill>
                <a:schemeClr val="dk1"/>
              </a:solidFill>
              <a:latin typeface="+mn-lt"/>
              <a:ea typeface="+mn-ea"/>
              <a:cs typeface="+mn-cs"/>
            </a:rPr>
            <a:t> Feltet for hendelser/risiko, risikoverdien</a:t>
          </a:r>
          <a:r>
            <a:rPr lang="nb-NO" sz="1100" b="0" baseline="0">
              <a:solidFill>
                <a:schemeClr val="dk1"/>
              </a:solidFill>
              <a:latin typeface="+mn-lt"/>
              <a:ea typeface="+mn-ea"/>
              <a:cs typeface="+mn-cs"/>
            </a:rPr>
            <a:t> og prioritering blir automatisk overført fra risikoanalysearket.</a:t>
          </a:r>
          <a:endParaRPr lang="nb-NO"/>
        </a:p>
        <a:p>
          <a:pPr lvl="1">
            <a:buFont typeface="Arial" pitchFamily="34" charset="0"/>
            <a:buChar char="•"/>
          </a:pPr>
          <a:r>
            <a:rPr lang="nb-NO" sz="1100" b="0" baseline="0">
              <a:solidFill>
                <a:schemeClr val="dk1"/>
              </a:solidFill>
              <a:latin typeface="+mn-lt"/>
              <a:ea typeface="+mn-ea"/>
              <a:cs typeface="+mn-cs"/>
            </a:rPr>
            <a:t> </a:t>
          </a:r>
          <a:r>
            <a:rPr lang="nb-NO" sz="1100" b="1" i="1" baseline="0">
              <a:solidFill>
                <a:schemeClr val="dk1"/>
              </a:solidFill>
              <a:latin typeface="+mn-lt"/>
              <a:ea typeface="+mn-ea"/>
              <a:cs typeface="+mn-cs"/>
            </a:rPr>
            <a:t>Fastsett tiltak</a:t>
          </a:r>
          <a:r>
            <a:rPr lang="nb-NO" sz="1100" b="0" i="0" baseline="0">
              <a:solidFill>
                <a:schemeClr val="dk1"/>
              </a:solidFill>
              <a:latin typeface="+mn-lt"/>
              <a:ea typeface="+mn-ea"/>
              <a:cs typeface="+mn-cs"/>
            </a:rPr>
            <a:t>, mest mulig konkret. Er det ikke gitt ressurser eller myndighet til at tiltaket kan gjennomføres i egen enhet, må det beskrives hvem som er ansvarlig og hvordan vedkommende skal kontaktes. </a:t>
          </a:r>
        </a:p>
        <a:p>
          <a:pPr lvl="1">
            <a:buFont typeface="Arial" pitchFamily="34" charset="0"/>
            <a:buChar char="•"/>
          </a:pPr>
          <a:r>
            <a:rPr lang="nb-NO" sz="1100" b="0" i="0" baseline="0">
              <a:solidFill>
                <a:schemeClr val="dk1"/>
              </a:solidFill>
              <a:latin typeface="+mn-lt"/>
              <a:ea typeface="+mn-ea"/>
              <a:cs typeface="+mn-cs"/>
            </a:rPr>
            <a:t> Kryss av for om tiltaket reduserer sannsynlighet og/eller konsekvens.</a:t>
          </a:r>
          <a:endParaRPr lang="nb-NO"/>
        </a:p>
        <a:p>
          <a:pPr lvl="1">
            <a:buFont typeface="Arial" pitchFamily="34" charset="0"/>
            <a:buChar char="•"/>
          </a:pPr>
          <a:r>
            <a:rPr lang="nb-NO" sz="1100" b="0" i="0" baseline="0">
              <a:solidFill>
                <a:schemeClr val="dk1"/>
              </a:solidFill>
              <a:latin typeface="+mn-lt"/>
              <a:ea typeface="+mn-ea"/>
              <a:cs typeface="+mn-cs"/>
            </a:rPr>
            <a:t> Fastsett en </a:t>
          </a:r>
          <a:r>
            <a:rPr lang="nb-NO" sz="1100" b="1" i="1" baseline="0">
              <a:solidFill>
                <a:schemeClr val="dk1"/>
              </a:solidFill>
              <a:latin typeface="+mn-lt"/>
              <a:ea typeface="+mn-ea"/>
              <a:cs typeface="+mn-cs"/>
            </a:rPr>
            <a:t>ansvarlig person</a:t>
          </a:r>
          <a:r>
            <a:rPr lang="nb-NO" sz="1100" b="0" i="0" baseline="0">
              <a:solidFill>
                <a:schemeClr val="dk1"/>
              </a:solidFill>
              <a:latin typeface="+mn-lt"/>
              <a:ea typeface="+mn-ea"/>
              <a:cs typeface="+mn-cs"/>
            </a:rPr>
            <a:t> samt en </a:t>
          </a:r>
          <a:r>
            <a:rPr lang="nb-NO" sz="1100" b="1" i="1" baseline="0">
              <a:solidFill>
                <a:schemeClr val="dk1"/>
              </a:solidFill>
              <a:latin typeface="+mn-lt"/>
              <a:ea typeface="+mn-ea"/>
              <a:cs typeface="+mn-cs"/>
            </a:rPr>
            <a:t>tidsfrist</a:t>
          </a:r>
          <a:r>
            <a:rPr lang="nb-NO" sz="1100" b="0" i="0" baseline="0">
              <a:solidFill>
                <a:schemeClr val="dk1"/>
              </a:solidFill>
              <a:latin typeface="+mn-lt"/>
              <a:ea typeface="+mn-ea"/>
              <a:cs typeface="+mn-cs"/>
            </a:rPr>
            <a:t> for iverksettelse. Hvis mulig bør kostnad angis.</a:t>
          </a:r>
          <a:endParaRPr lang="nb-NO"/>
        </a:p>
        <a:p>
          <a:pPr lvl="1">
            <a:buFont typeface="Arial" pitchFamily="34" charset="0"/>
            <a:buChar char="•"/>
          </a:pPr>
          <a:r>
            <a:rPr lang="nb-NO" sz="1100" b="0" i="0" baseline="0">
              <a:solidFill>
                <a:schemeClr val="dk1"/>
              </a:solidFill>
              <a:latin typeface="+mn-lt"/>
              <a:ea typeface="+mn-ea"/>
              <a:cs typeface="+mn-cs"/>
            </a:rPr>
            <a:t> Vurder på nytt sannsynlighet og konsekvens som følge av tiltak. Dersom tiltaket ikke gir tilstrekkelig redusert risiko, må dere finne et mer effektivt tiltak.</a:t>
          </a:r>
          <a:endParaRPr lang="nb-NO"/>
        </a:p>
        <a:p>
          <a:pPr lvl="1">
            <a:buFont typeface="Arial" pitchFamily="34" charset="0"/>
            <a:buChar char="•"/>
          </a:pPr>
          <a:r>
            <a:rPr lang="nb-NO" sz="1100" b="0" i="0" baseline="0">
              <a:solidFill>
                <a:schemeClr val="dk1"/>
              </a:solidFill>
              <a:latin typeface="+mn-lt"/>
              <a:ea typeface="+mn-ea"/>
              <a:cs typeface="+mn-cs"/>
            </a:rPr>
            <a:t> Vurder om fastsatt prioritering er rett, og om nødvendig angi </a:t>
          </a:r>
          <a:r>
            <a:rPr lang="nb-NO" sz="1100" b="1" i="1" baseline="0">
              <a:solidFill>
                <a:schemeClr val="dk1"/>
              </a:solidFill>
              <a:latin typeface="+mn-lt"/>
              <a:ea typeface="+mn-ea"/>
              <a:cs typeface="+mn-cs"/>
            </a:rPr>
            <a:t>ny prioritet</a:t>
          </a:r>
          <a:endParaRPr lang="nb-NO"/>
        </a:p>
        <a:p>
          <a:pPr lvl="1">
            <a:buFont typeface="Arial" pitchFamily="34" charset="0"/>
            <a:buChar char="•"/>
          </a:pPr>
          <a:r>
            <a:rPr lang="nb-NO" sz="1100" b="0" i="0" baseline="0">
              <a:solidFill>
                <a:schemeClr val="dk1"/>
              </a:solidFill>
              <a:latin typeface="+mn-lt"/>
              <a:ea typeface="+mn-ea"/>
              <a:cs typeface="+mn-cs"/>
            </a:rPr>
            <a:t> Hvis ønskelig gi en kommentar.</a:t>
          </a:r>
          <a:endParaRPr lang="nb-NO"/>
        </a:p>
        <a:p>
          <a:pPr lvl="1">
            <a:buFont typeface="Arial" pitchFamily="34" charset="0"/>
            <a:buChar char="•"/>
          </a:pPr>
          <a:r>
            <a:rPr lang="nb-NO" sz="1100" b="1" i="1" baseline="0">
              <a:solidFill>
                <a:schemeClr val="dk1"/>
              </a:solidFill>
              <a:latin typeface="+mn-lt"/>
              <a:ea typeface="+mn-ea"/>
              <a:cs typeface="+mn-cs"/>
            </a:rPr>
            <a:t> Den ansvarlige må følge opp og sikre iverksettelse av tiltakene fram til neste risikovurdering</a:t>
          </a:r>
          <a:endParaRPr lang="nb-NO" sz="1100" b="1" i="1">
            <a:solidFill>
              <a:schemeClr val="dk1"/>
            </a:solidFill>
            <a:latin typeface="+mn-lt"/>
            <a:ea typeface="+mn-ea"/>
            <a:cs typeface="+mn-cs"/>
          </a:endParaRPr>
        </a:p>
      </xdr:txBody>
    </xdr:sp>
    <xdr:clientData/>
  </xdr:twoCellAnchor>
  <xdr:twoCellAnchor>
    <xdr:from>
      <xdr:col>0</xdr:col>
      <xdr:colOff>9526</xdr:colOff>
      <xdr:row>42</xdr:row>
      <xdr:rowOff>104774</xdr:rowOff>
    </xdr:from>
    <xdr:to>
      <xdr:col>13</xdr:col>
      <xdr:colOff>95250</xdr:colOff>
      <xdr:row>52</xdr:row>
      <xdr:rowOff>38099</xdr:rowOff>
    </xdr:to>
    <xdr:sp macro="" textlink="">
      <xdr:nvSpPr>
        <xdr:cNvPr id="6" name="TekstSylinder 5">
          <a:extLst>
            <a:ext uri="{FF2B5EF4-FFF2-40B4-BE49-F238E27FC236}">
              <a16:creationId xmlns:a16="http://schemas.microsoft.com/office/drawing/2014/main" id="{00000000-0008-0000-0100-000006000000}"/>
            </a:ext>
          </a:extLst>
        </xdr:cNvPr>
        <xdr:cNvSpPr txBox="1"/>
      </xdr:nvSpPr>
      <xdr:spPr>
        <a:xfrm>
          <a:off x="9526" y="7010399"/>
          <a:ext cx="9991724" cy="15525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228600" indent="-228600">
            <a:buFont typeface="+mj-lt"/>
            <a:buAutoNum type="arabicPeriod" startAt="5"/>
          </a:pPr>
          <a:r>
            <a:rPr lang="nb-NO" sz="1100" b="1"/>
            <a:t>EFFEKTVURDERING (Fylles ut etter at tiltakene i handlingsplanen er gjennomført - rett før neste risikovurdering)</a:t>
          </a:r>
        </a:p>
        <a:p>
          <a:pPr marL="685800" lvl="1" indent="-228600">
            <a:buFont typeface="Arial" pitchFamily="34" charset="0"/>
            <a:buChar char="•"/>
          </a:pPr>
          <a:r>
            <a:rPr lang="nb-NO" sz="1100" b="0"/>
            <a:t>Feltet for hendelser, tiltak m.m. blir automatisk</a:t>
          </a:r>
          <a:r>
            <a:rPr lang="nb-NO" sz="1100" b="0" baseline="0"/>
            <a:t> overført fra handlingsplanene</a:t>
          </a:r>
        </a:p>
        <a:p>
          <a:pPr marL="685800" lvl="1" indent="-228600">
            <a:buFont typeface="Arial" pitchFamily="34" charset="0"/>
            <a:buChar char="•"/>
          </a:pPr>
          <a:r>
            <a:rPr lang="nb-NO" sz="1100" b="0"/>
            <a:t>Fyll</a:t>
          </a:r>
          <a:r>
            <a:rPr lang="nb-NO" sz="1100" b="0" baseline="0"/>
            <a:t> ut </a:t>
          </a:r>
          <a:r>
            <a:rPr lang="nb-NO" sz="1100" b="1" i="1" baseline="0"/>
            <a:t>navn</a:t>
          </a:r>
          <a:r>
            <a:rPr lang="nb-NO" sz="1100" b="0" i="0" baseline="0"/>
            <a:t> på den som har fulgt opp og påsett at tiltak har blitt iverksatt etter plan og fastsatt frist</a:t>
          </a:r>
        </a:p>
        <a:p>
          <a:pPr marL="685800" lvl="1" indent="-228600">
            <a:buFont typeface="Arial" pitchFamily="34" charset="0"/>
            <a:buChar char="•"/>
          </a:pPr>
          <a:r>
            <a:rPr lang="nb-NO" sz="1100" b="0" i="0" baseline="0"/>
            <a:t>Fyll ut feltene til høyre, i de to første kolonnene velges </a:t>
          </a:r>
          <a:r>
            <a:rPr lang="nb-NO" sz="1100" b="1" i="1" baseline="0"/>
            <a:t>svaralternativ</a:t>
          </a:r>
          <a:r>
            <a:rPr lang="nb-NO" sz="1100" b="0" i="0" baseline="0"/>
            <a:t> fra liste</a:t>
          </a:r>
        </a:p>
        <a:p>
          <a:pPr marL="685800" lvl="1" indent="-228600">
            <a:buFont typeface="Arial" pitchFamily="34" charset="0"/>
            <a:buChar char="•"/>
          </a:pPr>
          <a:r>
            <a:rPr lang="nb-NO" sz="1100" b="0" i="0" baseline="0"/>
            <a:t>Vurder </a:t>
          </a:r>
          <a:r>
            <a:rPr lang="nb-NO" sz="1100" b="1" i="1" baseline="0"/>
            <a:t>sannsynlighet </a:t>
          </a:r>
          <a:r>
            <a:rPr lang="nb-NO" sz="1100" b="0" i="0" baseline="0"/>
            <a:t>og </a:t>
          </a:r>
          <a:r>
            <a:rPr lang="nb-NO" sz="1100" b="1" i="1" baseline="0"/>
            <a:t>konsekvens </a:t>
          </a:r>
          <a:r>
            <a:rPr lang="nb-NO" sz="1100" b="0" i="0" baseline="0"/>
            <a:t>etter iverksatte tiltak. Sett inn tall. Verdi kommer automatisk</a:t>
          </a:r>
        </a:p>
        <a:p>
          <a:pPr marL="685800" lvl="1" indent="-228600">
            <a:buFont typeface="Arial" pitchFamily="34" charset="0"/>
            <a:buChar char="•"/>
          </a:pPr>
          <a:r>
            <a:rPr lang="nb-NO" sz="1100" b="0" i="0" baseline="0"/>
            <a:t>Gi forklaring på manglende effekt i kolonnen ytterst til høyre</a:t>
          </a:r>
        </a:p>
        <a:p>
          <a:pPr marL="685800" lvl="1" indent="-228600">
            <a:buFont typeface="Arial" pitchFamily="34" charset="0"/>
            <a:buChar char="•"/>
          </a:pPr>
          <a:r>
            <a:rPr lang="nb-NO" sz="1100" b="0" i="0" baseline="0"/>
            <a:t>Diagrammer og indikator fylles ut automatisk på grunnlag av svarene ovenfor</a:t>
          </a:r>
        </a:p>
        <a:p>
          <a:pPr marL="685800" lvl="1" indent="-228600">
            <a:buFont typeface="Arial" pitchFamily="34" charset="0"/>
            <a:buChar char="•"/>
          </a:pPr>
          <a:r>
            <a:rPr lang="nb-NO" sz="1100" b="0" i="0" baseline="0"/>
            <a:t>Fyll ut feltene nederst til høyre med kommentar, </a:t>
          </a:r>
          <a:r>
            <a:rPr lang="nb-NO" sz="1100" b="1" i="1" baseline="0"/>
            <a:t>konklusjon </a:t>
          </a:r>
          <a:r>
            <a:rPr lang="nb-NO" sz="1100" b="0" i="0" baseline="0"/>
            <a:t>og</a:t>
          </a:r>
          <a:r>
            <a:rPr lang="nb-NO" sz="1100" b="1" i="1" baseline="0"/>
            <a:t> </a:t>
          </a:r>
          <a:r>
            <a:rPr lang="nb-NO" sz="1100" b="0" i="0" baseline="0"/>
            <a:t>navn/dato</a:t>
          </a:r>
          <a:endParaRPr lang="nb-NO" sz="1100" b="1"/>
        </a:p>
      </xdr:txBody>
    </xdr:sp>
    <xdr:clientData/>
  </xdr:twoCellAnchor>
  <xdr:twoCellAnchor>
    <xdr:from>
      <xdr:col>0</xdr:col>
      <xdr:colOff>19049</xdr:colOff>
      <xdr:row>0</xdr:row>
      <xdr:rowOff>257174</xdr:rowOff>
    </xdr:from>
    <xdr:to>
      <xdr:col>10</xdr:col>
      <xdr:colOff>342900</xdr:colOff>
      <xdr:row>5</xdr:row>
      <xdr:rowOff>152399</xdr:rowOff>
    </xdr:to>
    <xdr:sp macro="" textlink="">
      <xdr:nvSpPr>
        <xdr:cNvPr id="7" name="TekstSylinder 6">
          <a:extLst>
            <a:ext uri="{FF2B5EF4-FFF2-40B4-BE49-F238E27FC236}">
              <a16:creationId xmlns:a16="http://schemas.microsoft.com/office/drawing/2014/main" id="{00000000-0008-0000-0100-000007000000}"/>
            </a:ext>
          </a:extLst>
        </xdr:cNvPr>
        <xdr:cNvSpPr txBox="1"/>
      </xdr:nvSpPr>
      <xdr:spPr>
        <a:xfrm>
          <a:off x="19049" y="257174"/>
          <a:ext cx="7943851"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r>
            <a:rPr lang="nb-NO" sz="1100" b="0" i="0">
              <a:solidFill>
                <a:schemeClr val="dk1"/>
              </a:solidFill>
              <a:effectLst/>
              <a:latin typeface="+mn-lt"/>
              <a:ea typeface="+mn-ea"/>
              <a:cs typeface="+mn-cs"/>
            </a:rPr>
            <a:t>Bruk retningslinje</a:t>
          </a:r>
          <a:r>
            <a:rPr lang="nb-NO" sz="1100" b="0" i="0" baseline="0">
              <a:solidFill>
                <a:schemeClr val="dk1"/>
              </a:solidFill>
              <a:effectLst/>
              <a:latin typeface="+mn-lt"/>
              <a:ea typeface="+mn-ea"/>
              <a:cs typeface="+mn-cs"/>
            </a:rPr>
            <a:t> </a:t>
          </a:r>
          <a:r>
            <a:rPr lang="nb-NO" sz="1100" b="0" i="0" u="sng">
              <a:solidFill>
                <a:schemeClr val="dk1"/>
              </a:solidFill>
              <a:effectLst/>
              <a:latin typeface="+mn-lt"/>
              <a:ea typeface="+mn-ea"/>
              <a:cs typeface="+mn-cs"/>
              <a:hlinkClick xmlns:r="http://schemas.openxmlformats.org/officeDocument/2006/relationships" r:id=""/>
            </a:rPr>
            <a:t>Risikovurdering og -styring</a:t>
          </a:r>
          <a:r>
            <a:rPr lang="nb-NO" sz="1100" b="0" i="0" u="sng">
              <a:solidFill>
                <a:schemeClr val="dk1"/>
              </a:solidFill>
              <a:effectLst/>
              <a:latin typeface="+mn-lt"/>
              <a:ea typeface="+mn-ea"/>
              <a:cs typeface="+mn-cs"/>
            </a:rPr>
            <a:t> </a:t>
          </a:r>
          <a:r>
            <a:rPr lang="nb-NO" sz="1100" b="0" i="0" u="none">
              <a:solidFill>
                <a:schemeClr val="dk1"/>
              </a:solidFill>
              <a:effectLst/>
              <a:latin typeface="+mn-lt"/>
              <a:ea typeface="+mn-ea"/>
              <a:cs typeface="+mn-cs"/>
            </a:rPr>
            <a:t>til støtte og for eksempler på datagrunnlag.</a:t>
          </a:r>
          <a:endParaRPr lang="nb-NO" sz="1100" b="1" i="1" u="none">
            <a:solidFill>
              <a:schemeClr val="dk1"/>
            </a:solidFill>
            <a:effectLst/>
            <a:latin typeface="+mn-lt"/>
            <a:ea typeface="+mn-ea"/>
            <a:cs typeface="+mn-cs"/>
          </a:endParaRPr>
        </a:p>
        <a:p>
          <a:pPr lvl="0"/>
          <a:r>
            <a:rPr lang="nb-NO" sz="1100" b="1" i="1">
              <a:solidFill>
                <a:schemeClr val="dk1"/>
              </a:solidFill>
              <a:effectLst/>
              <a:latin typeface="+mn-lt"/>
              <a:ea typeface="+mn-ea"/>
              <a:cs typeface="+mn-cs"/>
            </a:rPr>
            <a:t>- Lagre som</a:t>
          </a:r>
          <a:r>
            <a:rPr lang="nb-NO" sz="1100">
              <a:solidFill>
                <a:schemeClr val="dk1"/>
              </a:solidFill>
              <a:effectLst/>
              <a:latin typeface="+mn-lt"/>
              <a:ea typeface="+mn-ea"/>
              <a:cs typeface="+mn-cs"/>
            </a:rPr>
            <a:t> som eget dokument med et egnet navn for</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risikovurderingen. Slett ark</a:t>
          </a:r>
          <a:r>
            <a:rPr lang="nb-NO" sz="1100" baseline="0">
              <a:solidFill>
                <a:schemeClr val="dk1"/>
              </a:solidFill>
              <a:effectLst/>
              <a:latin typeface="+mn-lt"/>
              <a:ea typeface="+mn-ea"/>
              <a:cs typeface="+mn-cs"/>
            </a:rPr>
            <a:t> </a:t>
          </a:r>
          <a:r>
            <a:rPr lang="nb-NO" sz="1100" b="1" baseline="0">
              <a:solidFill>
                <a:schemeClr val="dk1"/>
              </a:solidFill>
              <a:effectLst/>
              <a:latin typeface="+mn-lt"/>
              <a:ea typeface="+mn-ea"/>
              <a:cs typeface="+mn-cs"/>
            </a:rPr>
            <a:t>Vedleggsinformasjon</a:t>
          </a:r>
          <a:endParaRPr lang="nb-NO" sz="1100" b="1">
            <a:solidFill>
              <a:schemeClr val="dk1"/>
            </a:solidFill>
            <a:effectLst/>
            <a:latin typeface="+mn-lt"/>
            <a:ea typeface="+mn-ea"/>
            <a:cs typeface="+mn-cs"/>
          </a:endParaRPr>
        </a:p>
        <a:p>
          <a:pPr lvl="0"/>
          <a:r>
            <a:rPr lang="nb-NO" sz="1100">
              <a:solidFill>
                <a:schemeClr val="dk1"/>
              </a:solidFill>
              <a:effectLst/>
              <a:latin typeface="+mn-lt"/>
              <a:ea typeface="+mn-ea"/>
              <a:cs typeface="+mn-cs"/>
            </a:rPr>
            <a:t>- Fyll ut cellen på toppen av ark </a:t>
          </a:r>
          <a:r>
            <a:rPr lang="nb-NO" sz="1100" b="1" i="0">
              <a:solidFill>
                <a:schemeClr val="dk1"/>
              </a:solidFill>
              <a:effectLst/>
              <a:latin typeface="+mn-lt"/>
              <a:ea typeface="+mn-ea"/>
              <a:cs typeface="+mn-cs"/>
            </a:rPr>
            <a:t>2</a:t>
          </a:r>
          <a:r>
            <a:rPr lang="nb-NO" sz="1100" b="1" i="0" baseline="0">
              <a:solidFill>
                <a:schemeClr val="dk1"/>
              </a:solidFill>
              <a:effectLst/>
              <a:latin typeface="+mn-lt"/>
              <a:ea typeface="+mn-ea"/>
              <a:cs typeface="+mn-cs"/>
            </a:rPr>
            <a:t> </a:t>
          </a:r>
          <a:r>
            <a:rPr lang="nb-NO" sz="1100" b="1" i="0">
              <a:solidFill>
                <a:schemeClr val="dk1"/>
              </a:solidFill>
              <a:effectLst/>
              <a:latin typeface="+mn-lt"/>
              <a:ea typeface="+mn-ea"/>
              <a:cs typeface="+mn-cs"/>
            </a:rPr>
            <a:t>Risikoanalyse</a:t>
          </a:r>
        </a:p>
        <a:p>
          <a:r>
            <a:rPr lang="nb-NO" sz="1100"/>
            <a:t>- Jobb deg gjennom arkene (1-5).</a:t>
          </a:r>
          <a:r>
            <a:rPr lang="nb-NO" sz="1100" baseline="0"/>
            <a:t> Veiledning til hvert av arkene  er beskrevet under:</a:t>
          </a:r>
          <a:endParaRPr lang="nb-NO" sz="1100"/>
        </a:p>
      </xdr:txBody>
    </xdr:sp>
    <xdr:clientData/>
  </xdr:twoCellAnchor>
  <xdr:twoCellAnchor editAs="oneCell">
    <xdr:from>
      <xdr:col>10</xdr:col>
      <xdr:colOff>409575</xdr:colOff>
      <xdr:row>0</xdr:row>
      <xdr:rowOff>66675</xdr:rowOff>
    </xdr:from>
    <xdr:to>
      <xdr:col>12</xdr:col>
      <xdr:colOff>592634</xdr:colOff>
      <xdr:row>1</xdr:row>
      <xdr:rowOff>161925</xdr:rowOff>
    </xdr:to>
    <xdr:pic>
      <xdr:nvPicPr>
        <xdr:cNvPr id="8" name="Picture 2" descr="OUS_logo_RGB_HighRes">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9575" y="66675"/>
          <a:ext cx="1707059"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371475</xdr:colOff>
      <xdr:row>10</xdr:row>
      <xdr:rowOff>57150</xdr:rowOff>
    </xdr:from>
    <xdr:to>
      <xdr:col>5</xdr:col>
      <xdr:colOff>1784105</xdr:colOff>
      <xdr:row>16</xdr:row>
      <xdr:rowOff>99646</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4143375" y="5353050"/>
          <a:ext cx="6451355" cy="10140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1000"/>
            </a:lnSpc>
            <a:defRPr sz="1000"/>
          </a:pPr>
          <a:r>
            <a:rPr lang="nb-NO" sz="1000" b="0" i="0" u="none" strike="noStrike" baseline="0">
              <a:solidFill>
                <a:srgbClr val="000000"/>
              </a:solidFill>
              <a:latin typeface="Arial "/>
              <a:cs typeface="Arial"/>
            </a:rPr>
            <a:t>Kriteriene for hvilken risiko som kan aksepteres, må gjennomgås før vurdering av sannsynlighet og konsekvens slik at deltakerne har det samme utgangspunkt ved vurderingen. </a:t>
          </a:r>
        </a:p>
        <a:p>
          <a:pPr algn="l" rtl="0">
            <a:lnSpc>
              <a:spcPts val="1000"/>
            </a:lnSpc>
            <a:defRPr sz="1000"/>
          </a:pPr>
          <a:endParaRPr lang="nb-NO" sz="1000" b="0" i="0" u="none" strike="noStrike" baseline="0">
            <a:solidFill>
              <a:srgbClr val="000000"/>
            </a:solidFill>
            <a:latin typeface="Arial "/>
            <a:cs typeface="Arial"/>
          </a:endParaRPr>
        </a:p>
        <a:p>
          <a:pPr algn="l" rtl="0">
            <a:lnSpc>
              <a:spcPts val="1000"/>
            </a:lnSpc>
            <a:defRPr sz="1000"/>
          </a:pPr>
          <a:r>
            <a:rPr lang="nb-NO" sz="1000" b="0" i="0" u="none" strike="noStrike" baseline="0">
              <a:solidFill>
                <a:srgbClr val="000000"/>
              </a:solidFill>
              <a:latin typeface="Arial "/>
              <a:cs typeface="Arial"/>
            </a:rPr>
            <a:t>Vær oppmerksom på at disse kriteriene, er satt med tanke på risikoer på sykehusnivå. Derfor bør kriteriene justeres i forhold til den aktuelle risikovurderingen. Enkelte av kriteriene vil være annerledes på klinikk- eller avdelingsnivå.</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66675</xdr:colOff>
      <xdr:row>5</xdr:row>
      <xdr:rowOff>171450</xdr:rowOff>
    </xdr:from>
    <xdr:ext cx="447675" cy="190500"/>
    <xdr:sp macro="" textlink="">
      <xdr:nvSpPr>
        <xdr:cNvPr id="2062" name="Text Box 14">
          <a:extLst>
            <a:ext uri="{FF2B5EF4-FFF2-40B4-BE49-F238E27FC236}">
              <a16:creationId xmlns:a16="http://schemas.microsoft.com/office/drawing/2014/main" id="{00000000-0008-0000-0300-00000E080000}"/>
            </a:ext>
          </a:extLst>
        </xdr:cNvPr>
        <xdr:cNvSpPr txBox="1">
          <a:spLocks noChangeArrowheads="1"/>
        </xdr:cNvSpPr>
      </xdr:nvSpPr>
      <xdr:spPr bwMode="auto">
        <a:xfrm>
          <a:off x="3190875" y="1009650"/>
          <a:ext cx="504825" cy="200025"/>
        </a:xfrm>
        <a:prstGeom prst="rect">
          <a:avLst/>
        </a:prstGeom>
        <a:noFill/>
        <a:ln w="9525">
          <a:noFill/>
          <a:miter lim="800000"/>
          <a:headEnd/>
          <a:tailEnd/>
        </a:ln>
      </xdr:spPr>
      <xdr:txBody>
        <a:bodyPr wrap="none" lIns="18288" tIns="27432" rIns="0" bIns="0" anchor="t" upright="1">
          <a:spAutoFit/>
        </a:bodyPr>
        <a:lstStyle/>
        <a:p>
          <a:pPr algn="l" rtl="0">
            <a:defRPr sz="1000"/>
          </a:pPr>
          <a:r>
            <a:rPr lang="nb-NO" sz="1000" b="1" i="0" u="none" strike="noStrike" baseline="0">
              <a:solidFill>
                <a:srgbClr val="000000"/>
              </a:solidFill>
              <a:latin typeface="Arial Narrow"/>
            </a:rPr>
            <a:t>Kan skje</a:t>
          </a:r>
        </a:p>
      </xdr:txBody>
    </xdr:sp>
    <xdr:clientData/>
  </xdr:oneCellAnchor>
  <xdr:oneCellAnchor>
    <xdr:from>
      <xdr:col>9</xdr:col>
      <xdr:colOff>38100</xdr:colOff>
      <xdr:row>5</xdr:row>
      <xdr:rowOff>171450</xdr:rowOff>
    </xdr:from>
    <xdr:ext cx="571500" cy="190500"/>
    <xdr:sp macro="" textlink="">
      <xdr:nvSpPr>
        <xdr:cNvPr id="2063" name="Text Box 15">
          <a:extLst>
            <a:ext uri="{FF2B5EF4-FFF2-40B4-BE49-F238E27FC236}">
              <a16:creationId xmlns:a16="http://schemas.microsoft.com/office/drawing/2014/main" id="{00000000-0008-0000-0300-00000F080000}"/>
            </a:ext>
          </a:extLst>
        </xdr:cNvPr>
        <xdr:cNvSpPr txBox="1">
          <a:spLocks noChangeArrowheads="1"/>
        </xdr:cNvSpPr>
      </xdr:nvSpPr>
      <xdr:spPr bwMode="auto">
        <a:xfrm>
          <a:off x="7067550" y="1009650"/>
          <a:ext cx="628650" cy="200025"/>
        </a:xfrm>
        <a:prstGeom prst="rect">
          <a:avLst/>
        </a:prstGeom>
        <a:noFill/>
        <a:ln w="9525">
          <a:noFill/>
          <a:miter lim="800000"/>
          <a:headEnd/>
          <a:tailEnd/>
        </a:ln>
      </xdr:spPr>
      <xdr:txBody>
        <a:bodyPr wrap="none" lIns="18288" tIns="27432" rIns="0" bIns="0" anchor="t" upright="1">
          <a:spAutoFit/>
        </a:bodyPr>
        <a:lstStyle/>
        <a:p>
          <a:pPr algn="l" rtl="0">
            <a:defRPr sz="1000"/>
          </a:pPr>
          <a:r>
            <a:rPr lang="nb-NO" sz="1000" b="1" i="0" u="none" strike="noStrike" baseline="0">
              <a:solidFill>
                <a:srgbClr val="000000"/>
              </a:solidFill>
              <a:latin typeface="Arial Narrow"/>
            </a:rPr>
            <a:t>Kan føre til</a:t>
          </a:r>
        </a:p>
      </xdr:txBody>
    </xdr:sp>
    <xdr:clientData/>
  </xdr:oneCellAnchor>
  <xdr:twoCellAnchor>
    <xdr:from>
      <xdr:col>13</xdr:col>
      <xdr:colOff>38100</xdr:colOff>
      <xdr:row>0</xdr:row>
      <xdr:rowOff>352426</xdr:rowOff>
    </xdr:from>
    <xdr:to>
      <xdr:col>13</xdr:col>
      <xdr:colOff>1676400</xdr:colOff>
      <xdr:row>3</xdr:row>
      <xdr:rowOff>133351</xdr:rowOff>
    </xdr:to>
    <xdr:sp macro="" textlink="">
      <xdr:nvSpPr>
        <xdr:cNvPr id="2088" name="Text Box 40">
          <a:extLst>
            <a:ext uri="{FF2B5EF4-FFF2-40B4-BE49-F238E27FC236}">
              <a16:creationId xmlns:a16="http://schemas.microsoft.com/office/drawing/2014/main" id="{00000000-0008-0000-0300-000028080000}"/>
            </a:ext>
          </a:extLst>
        </xdr:cNvPr>
        <xdr:cNvSpPr txBox="1">
          <a:spLocks noChangeArrowheads="1"/>
        </xdr:cNvSpPr>
      </xdr:nvSpPr>
      <xdr:spPr bwMode="auto">
        <a:xfrm>
          <a:off x="7981950" y="352426"/>
          <a:ext cx="1638300" cy="552450"/>
        </a:xfrm>
        <a:prstGeom prst="rect">
          <a:avLst/>
        </a:prstGeom>
        <a:solidFill>
          <a:srgbClr val="FFFFFF"/>
        </a:solidFill>
        <a:ln w="9525">
          <a:noFill/>
          <a:miter lim="800000"/>
          <a:headEnd/>
          <a:tailEnd/>
        </a:ln>
      </xdr:spPr>
      <xdr:txBody>
        <a:bodyPr vertOverflow="clip" wrap="square" lIns="54864" tIns="22860" rIns="0" bIns="0" anchor="t" upright="1"/>
        <a:lstStyle/>
        <a:p>
          <a:pPr algn="l" rtl="0">
            <a:defRPr sz="1000"/>
          </a:pPr>
          <a:r>
            <a:rPr lang="nb-NO" sz="1000" b="0" i="0" u="none" strike="noStrike" baseline="0">
              <a:solidFill>
                <a:srgbClr val="000000"/>
              </a:solidFill>
              <a:latin typeface="Wingdings"/>
            </a:rPr>
            <a:t>ç</a:t>
          </a:r>
          <a:r>
            <a:rPr lang="nb-NO" sz="850" b="0" i="0" u="none" strike="noStrike" baseline="0">
              <a:solidFill>
                <a:srgbClr val="FF0000"/>
              </a:solidFill>
              <a:latin typeface="Arial"/>
              <a:cs typeface="Arial"/>
            </a:rPr>
            <a:t> </a:t>
          </a:r>
          <a:r>
            <a:rPr lang="nb-NO" sz="1000" b="0" i="0" u="none" strike="noStrike" baseline="0">
              <a:solidFill>
                <a:srgbClr val="FF0000"/>
              </a:solidFill>
              <a:latin typeface="Arial"/>
              <a:cs typeface="Arial"/>
            </a:rPr>
            <a:t>Fyll ut feltene her!</a:t>
          </a: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Innholdet i feltene føres automatisk over til alle ark</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66675</xdr:colOff>
      <xdr:row>4</xdr:row>
      <xdr:rowOff>152400</xdr:rowOff>
    </xdr:from>
    <xdr:ext cx="447675" cy="190500"/>
    <xdr:sp macro="" textlink="">
      <xdr:nvSpPr>
        <xdr:cNvPr id="1028" name="Text Box 4">
          <a:extLst>
            <a:ext uri="{FF2B5EF4-FFF2-40B4-BE49-F238E27FC236}">
              <a16:creationId xmlns:a16="http://schemas.microsoft.com/office/drawing/2014/main" id="{00000000-0008-0000-0500-000004040000}"/>
            </a:ext>
          </a:extLst>
        </xdr:cNvPr>
        <xdr:cNvSpPr txBox="1">
          <a:spLocks noChangeArrowheads="1"/>
        </xdr:cNvSpPr>
      </xdr:nvSpPr>
      <xdr:spPr bwMode="auto">
        <a:xfrm>
          <a:off x="11487150" y="1000125"/>
          <a:ext cx="504825" cy="200025"/>
        </a:xfrm>
        <a:prstGeom prst="rect">
          <a:avLst/>
        </a:prstGeom>
        <a:noFill/>
        <a:ln w="9525">
          <a:noFill/>
          <a:miter lim="800000"/>
          <a:headEnd/>
          <a:tailEnd/>
        </a:ln>
      </xdr:spPr>
      <xdr:txBody>
        <a:bodyPr wrap="none" lIns="18288" tIns="27432" rIns="0" bIns="0" anchor="t" upright="1">
          <a:spAutoFit/>
        </a:bodyPr>
        <a:lstStyle/>
        <a:p>
          <a:pPr algn="l" rtl="0">
            <a:defRPr sz="1000"/>
          </a:pPr>
          <a:r>
            <a:rPr lang="nb-NO" sz="1000" b="1" i="0" u="none" strike="noStrike" baseline="0">
              <a:solidFill>
                <a:srgbClr val="000000"/>
              </a:solidFill>
              <a:latin typeface="Arial Narrow"/>
            </a:rPr>
            <a:t>Kan skje</a:t>
          </a:r>
        </a:p>
      </xdr:txBody>
    </xdr:sp>
    <xdr:clientData/>
  </xdr:oneCellAnchor>
  <xdr:oneCellAnchor>
    <xdr:from>
      <xdr:col>18</xdr:col>
      <xdr:colOff>9525</xdr:colOff>
      <xdr:row>4</xdr:row>
      <xdr:rowOff>152400</xdr:rowOff>
    </xdr:from>
    <xdr:ext cx="571500" cy="190500"/>
    <xdr:sp macro="" textlink="">
      <xdr:nvSpPr>
        <xdr:cNvPr id="1029" name="Text Box 5">
          <a:extLst>
            <a:ext uri="{FF2B5EF4-FFF2-40B4-BE49-F238E27FC236}">
              <a16:creationId xmlns:a16="http://schemas.microsoft.com/office/drawing/2014/main" id="{00000000-0008-0000-0500-000005040000}"/>
            </a:ext>
          </a:extLst>
        </xdr:cNvPr>
        <xdr:cNvSpPr txBox="1">
          <a:spLocks noChangeArrowheads="1"/>
        </xdr:cNvSpPr>
      </xdr:nvSpPr>
      <xdr:spPr bwMode="auto">
        <a:xfrm>
          <a:off x="12525375" y="1000125"/>
          <a:ext cx="628650" cy="200025"/>
        </a:xfrm>
        <a:prstGeom prst="rect">
          <a:avLst/>
        </a:prstGeom>
        <a:noFill/>
        <a:ln w="9525">
          <a:noFill/>
          <a:miter lim="800000"/>
          <a:headEnd/>
          <a:tailEnd/>
        </a:ln>
      </xdr:spPr>
      <xdr:txBody>
        <a:bodyPr wrap="none" lIns="18288" tIns="27432" rIns="0" bIns="0" anchor="t" upright="1">
          <a:spAutoFit/>
        </a:bodyPr>
        <a:lstStyle/>
        <a:p>
          <a:pPr algn="l" rtl="0">
            <a:defRPr sz="1000"/>
          </a:pPr>
          <a:r>
            <a:rPr lang="nb-NO" sz="1000" b="1" i="0" u="none" strike="noStrike" baseline="0">
              <a:solidFill>
                <a:srgbClr val="000000"/>
              </a:solidFill>
              <a:latin typeface="Arial Narrow"/>
            </a:rPr>
            <a:t>Kan føre til</a:t>
          </a:r>
        </a:p>
      </xdr:txBody>
    </xdr:sp>
    <xdr:clientData/>
  </xdr:oneCellAnchor>
  <xdr:oneCellAnchor>
    <xdr:from>
      <xdr:col>7</xdr:col>
      <xdr:colOff>9525</xdr:colOff>
      <xdr:row>4</xdr:row>
      <xdr:rowOff>38100</xdr:rowOff>
    </xdr:from>
    <xdr:ext cx="466725" cy="371475"/>
    <xdr:sp macro="" textlink="">
      <xdr:nvSpPr>
        <xdr:cNvPr id="1033" name="Text Box 9">
          <a:extLst>
            <a:ext uri="{FF2B5EF4-FFF2-40B4-BE49-F238E27FC236}">
              <a16:creationId xmlns:a16="http://schemas.microsoft.com/office/drawing/2014/main" id="{00000000-0008-0000-0500-000009040000}"/>
            </a:ext>
          </a:extLst>
        </xdr:cNvPr>
        <xdr:cNvSpPr txBox="1">
          <a:spLocks noChangeArrowheads="1"/>
        </xdr:cNvSpPr>
      </xdr:nvSpPr>
      <xdr:spPr bwMode="auto">
        <a:xfrm>
          <a:off x="8391525" y="885825"/>
          <a:ext cx="523875" cy="381000"/>
        </a:xfrm>
        <a:prstGeom prst="rect">
          <a:avLst/>
        </a:prstGeom>
        <a:solidFill>
          <a:srgbClr val="CCFFFF"/>
        </a:solidFill>
        <a:ln w="9525">
          <a:noFill/>
          <a:miter lim="800000"/>
          <a:headEnd/>
          <a:tailEnd/>
        </a:ln>
      </xdr:spPr>
      <xdr:txBody>
        <a:bodyPr wrap="none" lIns="18288" tIns="27432" rIns="0" bIns="0" anchor="t" upright="1">
          <a:spAutoFit/>
        </a:bodyPr>
        <a:lstStyle/>
        <a:p>
          <a:pPr algn="l" rtl="0">
            <a:defRPr sz="1000"/>
          </a:pPr>
          <a:r>
            <a:rPr lang="nb-NO" sz="900" b="0" i="0" u="none" strike="noStrike" baseline="0">
              <a:solidFill>
                <a:srgbClr val="000000"/>
              </a:solidFill>
              <a:latin typeface="Arial Narrow"/>
            </a:rPr>
            <a:t>Reduserer</a:t>
          </a:r>
        </a:p>
        <a:p>
          <a:pPr algn="l" rtl="0">
            <a:defRPr sz="1000"/>
          </a:pPr>
          <a:r>
            <a:rPr lang="nb-NO" sz="900" b="0" i="0" u="none" strike="noStrike" baseline="0">
              <a:solidFill>
                <a:srgbClr val="000000"/>
              </a:solidFill>
              <a:latin typeface="Arial Narrow"/>
            </a:rPr>
            <a:t>(sett kryss)</a:t>
          </a:r>
        </a:p>
      </xdr:txBody>
    </xdr:sp>
    <xdr:clientData/>
  </xdr:oneCellAnchor>
  <xdr:twoCellAnchor editAs="oneCell">
    <xdr:from>
      <xdr:col>5</xdr:col>
      <xdr:colOff>257175</xdr:colOff>
      <xdr:row>3</xdr:row>
      <xdr:rowOff>57150</xdr:rowOff>
    </xdr:from>
    <xdr:to>
      <xdr:col>11</xdr:col>
      <xdr:colOff>752475</xdr:colOff>
      <xdr:row>7</xdr:row>
      <xdr:rowOff>142875</xdr:rowOff>
    </xdr:to>
    <xdr:sp macro="" textlink="">
      <xdr:nvSpPr>
        <xdr:cNvPr id="3076" name="AutoShape 3">
          <a:extLst>
            <a:ext uri="{FF2B5EF4-FFF2-40B4-BE49-F238E27FC236}">
              <a16:creationId xmlns:a16="http://schemas.microsoft.com/office/drawing/2014/main" id="{00000000-0008-0000-0500-0000040C0000}"/>
            </a:ext>
          </a:extLst>
        </xdr:cNvPr>
        <xdr:cNvSpPr>
          <a:spLocks noChangeArrowheads="1"/>
        </xdr:cNvSpPr>
      </xdr:nvSpPr>
      <xdr:spPr bwMode="auto">
        <a:xfrm>
          <a:off x="4772025" y="933450"/>
          <a:ext cx="6419850" cy="1562100"/>
        </a:xfrm>
        <a:prstGeom prst="rightArrow">
          <a:avLst>
            <a:gd name="adj1" fmla="val 81731"/>
            <a:gd name="adj2" fmla="val 48689"/>
          </a:avLst>
        </a:prstGeom>
        <a:noFill/>
        <a:ln w="28575">
          <a:solidFill>
            <a:srgbClr val="FF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66675</xdr:colOff>
      <xdr:row>4</xdr:row>
      <xdr:rowOff>152400</xdr:rowOff>
    </xdr:from>
    <xdr:ext cx="449517" cy="182496"/>
    <xdr:sp macro="" textlink="">
      <xdr:nvSpPr>
        <xdr:cNvPr id="10242" name="Text Box 2">
          <a:extLst>
            <a:ext uri="{FF2B5EF4-FFF2-40B4-BE49-F238E27FC236}">
              <a16:creationId xmlns:a16="http://schemas.microsoft.com/office/drawing/2014/main" id="{00000000-0008-0000-0600-000002280000}"/>
            </a:ext>
          </a:extLst>
        </xdr:cNvPr>
        <xdr:cNvSpPr txBox="1">
          <a:spLocks noChangeArrowheads="1"/>
        </xdr:cNvSpPr>
      </xdr:nvSpPr>
      <xdr:spPr bwMode="auto">
        <a:xfrm>
          <a:off x="10868025" y="1000125"/>
          <a:ext cx="514350" cy="200025"/>
        </a:xfrm>
        <a:prstGeom prst="rect">
          <a:avLst/>
        </a:prstGeom>
        <a:noFill/>
        <a:ln w="9525">
          <a:noFill/>
          <a:miter lim="800000"/>
          <a:headEnd/>
          <a:tailEnd/>
        </a:ln>
      </xdr:spPr>
      <xdr:txBody>
        <a:bodyPr wrap="none" lIns="18288" tIns="27432" rIns="0" bIns="0" anchor="t" upright="1">
          <a:spAutoFit/>
        </a:bodyPr>
        <a:lstStyle/>
        <a:p>
          <a:pPr algn="l" rtl="0">
            <a:defRPr sz="1000"/>
          </a:pPr>
          <a:r>
            <a:rPr lang="nb-NO" sz="1000" b="1" i="0" u="none" strike="noStrike" baseline="0">
              <a:solidFill>
                <a:srgbClr val="000000"/>
              </a:solidFill>
              <a:latin typeface="Arial Narrow"/>
            </a:rPr>
            <a:t>Kan skje</a:t>
          </a:r>
        </a:p>
      </xdr:txBody>
    </xdr:sp>
    <xdr:clientData/>
  </xdr:oneCellAnchor>
  <xdr:oneCellAnchor>
    <xdr:from>
      <xdr:col>18</xdr:col>
      <xdr:colOff>66675</xdr:colOff>
      <xdr:row>4</xdr:row>
      <xdr:rowOff>152400</xdr:rowOff>
    </xdr:from>
    <xdr:ext cx="580126" cy="182496"/>
    <xdr:sp macro="" textlink="">
      <xdr:nvSpPr>
        <xdr:cNvPr id="10243" name="Text Box 3">
          <a:extLst>
            <a:ext uri="{FF2B5EF4-FFF2-40B4-BE49-F238E27FC236}">
              <a16:creationId xmlns:a16="http://schemas.microsoft.com/office/drawing/2014/main" id="{00000000-0008-0000-0600-000003280000}"/>
            </a:ext>
          </a:extLst>
        </xdr:cNvPr>
        <xdr:cNvSpPr txBox="1">
          <a:spLocks noChangeArrowheads="1"/>
        </xdr:cNvSpPr>
      </xdr:nvSpPr>
      <xdr:spPr bwMode="auto">
        <a:xfrm>
          <a:off x="11963400" y="1000125"/>
          <a:ext cx="647700" cy="200025"/>
        </a:xfrm>
        <a:prstGeom prst="rect">
          <a:avLst/>
        </a:prstGeom>
        <a:noFill/>
        <a:ln w="9525">
          <a:noFill/>
          <a:miter lim="800000"/>
          <a:headEnd/>
          <a:tailEnd/>
        </a:ln>
      </xdr:spPr>
      <xdr:txBody>
        <a:bodyPr wrap="none" lIns="18288" tIns="27432" rIns="0" bIns="0" anchor="t" upright="1">
          <a:spAutoFit/>
        </a:bodyPr>
        <a:lstStyle/>
        <a:p>
          <a:pPr algn="l" rtl="0">
            <a:defRPr sz="1000"/>
          </a:pPr>
          <a:r>
            <a:rPr lang="nb-NO" sz="1000" b="1" i="0" u="none" strike="noStrike" baseline="0">
              <a:solidFill>
                <a:srgbClr val="000000"/>
              </a:solidFill>
              <a:latin typeface="Arial Narrow"/>
            </a:rPr>
            <a:t>Kan føre til</a:t>
          </a:r>
        </a:p>
      </xdr:txBody>
    </xdr:sp>
    <xdr:clientData/>
  </xdr:oneCellAnchor>
  <xdr:twoCellAnchor>
    <xdr:from>
      <xdr:col>0</xdr:col>
      <xdr:colOff>0</xdr:colOff>
      <xdr:row>49</xdr:row>
      <xdr:rowOff>0</xdr:rowOff>
    </xdr:from>
    <xdr:to>
      <xdr:col>6</xdr:col>
      <xdr:colOff>1905000</xdr:colOff>
      <xdr:row>68</xdr:row>
      <xdr:rowOff>0</xdr:rowOff>
    </xdr:to>
    <xdr:graphicFrame macro="">
      <xdr:nvGraphicFramePr>
        <xdr:cNvPr id="4102" name="Chart 18">
          <a:extLst>
            <a:ext uri="{FF2B5EF4-FFF2-40B4-BE49-F238E27FC236}">
              <a16:creationId xmlns:a16="http://schemas.microsoft.com/office/drawing/2014/main" id="{00000000-0008-0000-06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1981200</xdr:colOff>
      <xdr:row>49</xdr:row>
      <xdr:rowOff>0</xdr:rowOff>
    </xdr:from>
    <xdr:to>
      <xdr:col>10</xdr:col>
      <xdr:colOff>695325</xdr:colOff>
      <xdr:row>67</xdr:row>
      <xdr:rowOff>152400</xdr:rowOff>
    </xdr:to>
    <xdr:graphicFrame macro="">
      <xdr:nvGraphicFramePr>
        <xdr:cNvPr id="4103" name="Chart 19">
          <a:extLst>
            <a:ext uri="{FF2B5EF4-FFF2-40B4-BE49-F238E27FC236}">
              <a16:creationId xmlns:a16="http://schemas.microsoft.com/office/drawing/2014/main" id="{00000000-0008-0000-06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25</xdr:col>
      <xdr:colOff>38100</xdr:colOff>
      <xdr:row>57</xdr:row>
      <xdr:rowOff>142875</xdr:rowOff>
    </xdr:from>
    <xdr:to>
      <xdr:col>25</xdr:col>
      <xdr:colOff>1838325</xdr:colOff>
      <xdr:row>59</xdr:row>
      <xdr:rowOff>38099</xdr:rowOff>
    </xdr:to>
    <xdr:sp macro="" textlink="">
      <xdr:nvSpPr>
        <xdr:cNvPr id="10266" name="Text Box 26">
          <a:extLst>
            <a:ext uri="{FF2B5EF4-FFF2-40B4-BE49-F238E27FC236}">
              <a16:creationId xmlns:a16="http://schemas.microsoft.com/office/drawing/2014/main" id="{00000000-0008-0000-0600-00001A280000}"/>
            </a:ext>
          </a:extLst>
        </xdr:cNvPr>
        <xdr:cNvSpPr txBox="1">
          <a:spLocks noChangeArrowheads="1"/>
        </xdr:cNvSpPr>
      </xdr:nvSpPr>
      <xdr:spPr bwMode="auto">
        <a:xfrm>
          <a:off x="13468350" y="16954500"/>
          <a:ext cx="1800225"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Indikator for samlet effekt:</a:t>
          </a:r>
        </a:p>
      </xdr:txBody>
    </xdr:sp>
    <xdr:clientData/>
  </xdr:twoCellAnchor>
  <xdr:oneCellAnchor>
    <xdr:from>
      <xdr:col>13</xdr:col>
      <xdr:colOff>66675</xdr:colOff>
      <xdr:row>4</xdr:row>
      <xdr:rowOff>152400</xdr:rowOff>
    </xdr:from>
    <xdr:ext cx="447675" cy="190500"/>
    <xdr:sp macro="" textlink="">
      <xdr:nvSpPr>
        <xdr:cNvPr id="7" name="Text Box 4">
          <a:extLst>
            <a:ext uri="{FF2B5EF4-FFF2-40B4-BE49-F238E27FC236}">
              <a16:creationId xmlns:a16="http://schemas.microsoft.com/office/drawing/2014/main" id="{00000000-0008-0000-0600-000007000000}"/>
            </a:ext>
          </a:extLst>
        </xdr:cNvPr>
        <xdr:cNvSpPr txBox="1">
          <a:spLocks noChangeArrowheads="1"/>
        </xdr:cNvSpPr>
      </xdr:nvSpPr>
      <xdr:spPr bwMode="auto">
        <a:xfrm>
          <a:off x="11487150" y="1228725"/>
          <a:ext cx="447675" cy="190500"/>
        </a:xfrm>
        <a:prstGeom prst="rect">
          <a:avLst/>
        </a:prstGeom>
        <a:noFill/>
        <a:ln w="9525">
          <a:noFill/>
          <a:miter lim="800000"/>
          <a:headEnd/>
          <a:tailEnd/>
        </a:ln>
      </xdr:spPr>
      <xdr:txBody>
        <a:bodyPr wrap="none" lIns="18288" tIns="27432" rIns="0" bIns="0" anchor="t" upright="1">
          <a:spAutoFit/>
        </a:bodyPr>
        <a:lstStyle/>
        <a:p>
          <a:pPr algn="l" rtl="0">
            <a:defRPr sz="1000"/>
          </a:pPr>
          <a:r>
            <a:rPr lang="nb-NO" sz="1000" b="1" i="0" u="none" strike="noStrike" baseline="0">
              <a:solidFill>
                <a:srgbClr val="000000"/>
              </a:solidFill>
              <a:latin typeface="Arial Narrow"/>
            </a:rPr>
            <a:t>Kan skje</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
  <sheetViews>
    <sheetView zoomScaleNormal="100" workbookViewId="0">
      <selection activeCell="F36" sqref="F36"/>
    </sheetView>
  </sheetViews>
  <sheetFormatPr baseColWidth="10" defaultColWidth="13.1328125" defaultRowHeight="14.25" x14ac:dyDescent="0.45"/>
  <cols>
    <col min="1" max="1" width="22.3984375" style="290" customWidth="1"/>
    <col min="2" max="16384" width="13.1328125" style="290"/>
  </cols>
  <sheetData>
    <row r="1" spans="1:18" x14ac:dyDescent="0.45">
      <c r="A1" s="336"/>
      <c r="B1" s="336"/>
      <c r="C1" s="288"/>
      <c r="D1" s="289"/>
    </row>
    <row r="2" spans="1:18" ht="15.75" customHeight="1" x14ac:dyDescent="0.45">
      <c r="A2" s="336"/>
      <c r="B2" s="336"/>
      <c r="C2" s="288"/>
      <c r="D2" s="289"/>
    </row>
    <row r="3" spans="1:18" ht="29.25" customHeight="1" x14ac:dyDescent="0.55000000000000004">
      <c r="A3" s="291" t="s">
        <v>153</v>
      </c>
      <c r="B3" s="288"/>
      <c r="C3" s="288"/>
      <c r="D3" s="288"/>
      <c r="E3" s="288"/>
      <c r="F3" s="288"/>
      <c r="G3" s="288"/>
      <c r="H3" s="288"/>
    </row>
    <row r="4" spans="1:18" ht="9.75" customHeight="1" x14ac:dyDescent="0.55000000000000004">
      <c r="A4" s="292"/>
      <c r="B4" s="288"/>
      <c r="C4" s="288"/>
      <c r="D4" s="288"/>
      <c r="E4" s="288"/>
      <c r="F4" s="288"/>
      <c r="G4" s="288"/>
      <c r="H4" s="288"/>
    </row>
    <row r="5" spans="1:18" ht="17.25" customHeight="1" x14ac:dyDescent="0.45">
      <c r="A5" s="293" t="s">
        <v>146</v>
      </c>
      <c r="B5" s="294" t="s">
        <v>154</v>
      </c>
    </row>
    <row r="6" spans="1:18" ht="17.25" customHeight="1" x14ac:dyDescent="0.45">
      <c r="A6" s="295" t="s">
        <v>147</v>
      </c>
      <c r="B6" s="294">
        <v>1</v>
      </c>
    </row>
    <row r="7" spans="1:18" ht="17.25" customHeight="1" x14ac:dyDescent="0.45">
      <c r="A7" s="293" t="s">
        <v>148</v>
      </c>
      <c r="B7" s="294">
        <v>20</v>
      </c>
    </row>
    <row r="8" spans="1:18" ht="17.25" customHeight="1" x14ac:dyDescent="0.45">
      <c r="A8" s="293" t="s">
        <v>149</v>
      </c>
      <c r="B8" s="294" t="s">
        <v>156</v>
      </c>
      <c r="D8" s="296"/>
      <c r="E8" s="297"/>
    </row>
    <row r="9" spans="1:18" ht="17.25" customHeight="1" x14ac:dyDescent="0.45">
      <c r="A9" s="293" t="s">
        <v>150</v>
      </c>
      <c r="B9" s="294" t="s">
        <v>155</v>
      </c>
    </row>
    <row r="10" spans="1:18" ht="17.25" customHeight="1" x14ac:dyDescent="0.45">
      <c r="A10" s="293" t="s">
        <v>151</v>
      </c>
      <c r="B10" s="298">
        <v>44620</v>
      </c>
    </row>
    <row r="11" spans="1:18" x14ac:dyDescent="0.45">
      <c r="A11" s="288"/>
      <c r="B11" s="288"/>
      <c r="C11" s="288"/>
      <c r="D11" s="288"/>
      <c r="E11" s="288"/>
      <c r="F11" s="288"/>
      <c r="G11" s="288"/>
      <c r="H11" s="288"/>
    </row>
    <row r="12" spans="1:18" x14ac:dyDescent="0.45">
      <c r="A12" s="299" t="s">
        <v>152</v>
      </c>
    </row>
    <row r="13" spans="1:18" x14ac:dyDescent="0.45">
      <c r="A13" s="337" t="s">
        <v>157</v>
      </c>
      <c r="B13" s="337"/>
      <c r="C13" s="337"/>
      <c r="D13" s="337"/>
      <c r="E13" s="337"/>
      <c r="F13" s="337"/>
      <c r="G13" s="337"/>
      <c r="H13" s="337"/>
      <c r="I13" s="337"/>
      <c r="J13" s="337"/>
      <c r="K13" s="337"/>
      <c r="L13" s="337"/>
      <c r="M13" s="300"/>
      <c r="N13" s="300"/>
      <c r="O13" s="300"/>
      <c r="P13" s="300"/>
      <c r="Q13" s="300"/>
      <c r="R13" s="300"/>
    </row>
    <row r="14" spans="1:18" x14ac:dyDescent="0.45">
      <c r="A14" s="337"/>
      <c r="B14" s="337"/>
      <c r="C14" s="337"/>
      <c r="D14" s="337"/>
      <c r="E14" s="337"/>
      <c r="F14" s="337"/>
      <c r="G14" s="337"/>
      <c r="H14" s="337"/>
      <c r="I14" s="337"/>
      <c r="J14" s="337"/>
      <c r="K14" s="337"/>
      <c r="L14" s="337"/>
      <c r="M14" s="300"/>
      <c r="N14" s="300"/>
      <c r="O14" s="300"/>
      <c r="P14" s="300"/>
      <c r="Q14" s="300"/>
      <c r="R14" s="300"/>
    </row>
  </sheetData>
  <sheetProtection selectLockedCells="1"/>
  <mergeCells count="2">
    <mergeCell ref="A1:B2"/>
    <mergeCell ref="A13:L14"/>
  </mergeCells>
  <pageMargins left="0.39370078740157483" right="0.39370078740157483" top="0.39370078740157483" bottom="0.39370078740157483" header="0.31496062992125984" footer="0.31496062992125984"/>
  <pageSetup paperSize="9" scale="85" orientation="landscape" r:id="rId1"/>
  <headerFooter>
    <oddFooter>&amp;L&amp;8Excelfilens tittel: &amp;F&amp;RSide &amp;P av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D7"/>
  <sheetViews>
    <sheetView showGridLines="0" topLeftCell="A13" workbookViewId="0">
      <selection activeCell="P11" sqref="P11"/>
    </sheetView>
  </sheetViews>
  <sheetFormatPr baseColWidth="10" defaultRowHeight="12.75" x14ac:dyDescent="0.35"/>
  <cols>
    <col min="1" max="1" width="11.3984375" customWidth="1"/>
  </cols>
  <sheetData>
    <row r="1" spans="1:4" ht="19.899999999999999" thickBot="1" x14ac:dyDescent="0.65">
      <c r="A1" s="258" t="s">
        <v>101</v>
      </c>
      <c r="B1" s="258"/>
      <c r="C1" s="258"/>
      <c r="D1" s="258"/>
    </row>
    <row r="2" spans="1:4" ht="13.15" thickTop="1" x14ac:dyDescent="0.35"/>
    <row r="7" spans="1:4" x14ac:dyDescent="0.35">
      <c r="A7" s="77"/>
    </row>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theme="3" tint="0.59999389629810485"/>
  </sheetPr>
  <dimension ref="A1:G21"/>
  <sheetViews>
    <sheetView showGridLines="0" zoomScaleNormal="100" workbookViewId="0">
      <selection sqref="A1:B1"/>
    </sheetView>
  </sheetViews>
  <sheetFormatPr baseColWidth="10" defaultColWidth="11.3984375" defaultRowHeight="12.75" x14ac:dyDescent="0.35"/>
  <cols>
    <col min="1" max="1" width="21.1328125" style="106" customWidth="1"/>
    <col min="2" max="2" width="35.3984375" style="106" customWidth="1"/>
    <col min="3" max="3" width="33.3984375" style="106" customWidth="1"/>
    <col min="4" max="4" width="16.59765625" style="106" customWidth="1"/>
    <col min="5" max="5" width="25.59765625" style="106" customWidth="1"/>
    <col min="6" max="6" width="35.86328125" style="106" customWidth="1"/>
    <col min="7" max="7" width="34.1328125" style="106" customWidth="1"/>
    <col min="8" max="16384" width="11.3984375" style="106"/>
  </cols>
  <sheetData>
    <row r="1" spans="1:7" s="76" customFormat="1" ht="37.5" customHeight="1" thickBot="1" x14ac:dyDescent="0.45">
      <c r="A1" s="340" t="s">
        <v>25</v>
      </c>
      <c r="B1" s="341"/>
    </row>
    <row r="2" spans="1:7" s="76" customFormat="1" ht="13.5" customHeight="1" x14ac:dyDescent="0.4">
      <c r="A2" s="144"/>
    </row>
    <row r="3" spans="1:7" s="64" customFormat="1" ht="17.25" customHeight="1" x14ac:dyDescent="0.35">
      <c r="A3" s="145" t="s">
        <v>89</v>
      </c>
      <c r="C3" s="70"/>
    </row>
    <row r="4" spans="1:7" ht="13.15" x14ac:dyDescent="0.4">
      <c r="A4" s="177" t="s">
        <v>26</v>
      </c>
      <c r="B4" s="177" t="s">
        <v>27</v>
      </c>
      <c r="C4" s="177" t="s">
        <v>115</v>
      </c>
      <c r="D4" s="177" t="s">
        <v>28</v>
      </c>
      <c r="E4" s="177" t="s">
        <v>102</v>
      </c>
      <c r="F4" s="177" t="s">
        <v>29</v>
      </c>
      <c r="G4" s="177" t="s">
        <v>30</v>
      </c>
    </row>
    <row r="5" spans="1:7" ht="83.25" customHeight="1" x14ac:dyDescent="0.35">
      <c r="A5" s="178" t="s">
        <v>9</v>
      </c>
      <c r="B5" s="228" t="s">
        <v>128</v>
      </c>
      <c r="C5" s="228" t="s">
        <v>117</v>
      </c>
      <c r="D5" s="228" t="s">
        <v>108</v>
      </c>
      <c r="E5" s="228" t="s">
        <v>103</v>
      </c>
      <c r="F5" s="228" t="s">
        <v>123</v>
      </c>
      <c r="G5" s="228" t="s">
        <v>118</v>
      </c>
    </row>
    <row r="6" spans="1:7" ht="83.25" customHeight="1" x14ac:dyDescent="0.35">
      <c r="A6" s="178" t="s">
        <v>10</v>
      </c>
      <c r="B6" s="228" t="s">
        <v>129</v>
      </c>
      <c r="C6" s="228" t="s">
        <v>116</v>
      </c>
      <c r="D6" s="228" t="s">
        <v>109</v>
      </c>
      <c r="E6" s="228" t="s">
        <v>104</v>
      </c>
      <c r="F6" s="228" t="s">
        <v>124</v>
      </c>
      <c r="G6" s="228" t="s">
        <v>119</v>
      </c>
    </row>
    <row r="7" spans="1:7" ht="83.25" customHeight="1" x14ac:dyDescent="0.35">
      <c r="A7" s="178" t="s">
        <v>11</v>
      </c>
      <c r="B7" s="228" t="s">
        <v>130</v>
      </c>
      <c r="C7" s="228" t="s">
        <v>114</v>
      </c>
      <c r="D7" s="228" t="s">
        <v>110</v>
      </c>
      <c r="E7" s="228" t="s">
        <v>105</v>
      </c>
      <c r="F7" s="228" t="s">
        <v>125</v>
      </c>
      <c r="G7" s="228" t="s">
        <v>120</v>
      </c>
    </row>
    <row r="8" spans="1:7" ht="83.25" customHeight="1" x14ac:dyDescent="0.35">
      <c r="A8" s="178" t="s">
        <v>12</v>
      </c>
      <c r="B8" s="228" t="s">
        <v>131</v>
      </c>
      <c r="C8" s="228" t="s">
        <v>113</v>
      </c>
      <c r="D8" s="228" t="s">
        <v>111</v>
      </c>
      <c r="E8" s="228" t="s">
        <v>106</v>
      </c>
      <c r="F8" s="228" t="s">
        <v>126</v>
      </c>
      <c r="G8" s="228" t="s">
        <v>121</v>
      </c>
    </row>
    <row r="9" spans="1:7" ht="83.25" customHeight="1" x14ac:dyDescent="0.35">
      <c r="A9" s="178" t="s">
        <v>13</v>
      </c>
      <c r="B9" s="228" t="s">
        <v>132</v>
      </c>
      <c r="C9" s="259" t="s">
        <v>134</v>
      </c>
      <c r="D9" s="228" t="s">
        <v>112</v>
      </c>
      <c r="E9" s="228" t="s">
        <v>107</v>
      </c>
      <c r="F9" s="228" t="s">
        <v>127</v>
      </c>
      <c r="G9" s="228" t="s">
        <v>122</v>
      </c>
    </row>
    <row r="11" spans="1:7" ht="13.15" x14ac:dyDescent="0.4">
      <c r="A11" s="179" t="s">
        <v>87</v>
      </c>
      <c r="B11" s="179" t="s">
        <v>88</v>
      </c>
    </row>
    <row r="12" spans="1:7" x14ac:dyDescent="0.35">
      <c r="A12" s="230" t="s">
        <v>31</v>
      </c>
      <c r="B12" s="260" t="s">
        <v>135</v>
      </c>
    </row>
    <row r="13" spans="1:7" x14ac:dyDescent="0.35">
      <c r="A13" s="230" t="s">
        <v>32</v>
      </c>
      <c r="B13" s="260" t="s">
        <v>136</v>
      </c>
      <c r="G13" s="261"/>
    </row>
    <row r="14" spans="1:7" x14ac:dyDescent="0.35">
      <c r="A14" s="230" t="s">
        <v>11</v>
      </c>
      <c r="B14" s="260" t="s">
        <v>137</v>
      </c>
    </row>
    <row r="15" spans="1:7" x14ac:dyDescent="0.35">
      <c r="A15" s="230" t="s">
        <v>33</v>
      </c>
      <c r="B15" s="260" t="s">
        <v>138</v>
      </c>
    </row>
    <row r="16" spans="1:7" x14ac:dyDescent="0.35">
      <c r="A16" s="230" t="s">
        <v>34</v>
      </c>
      <c r="B16" s="260" t="s">
        <v>139</v>
      </c>
    </row>
    <row r="18" spans="1:7" ht="15" customHeight="1" x14ac:dyDescent="0.35">
      <c r="A18" s="145" t="s">
        <v>133</v>
      </c>
    </row>
    <row r="19" spans="1:7" ht="15" customHeight="1" x14ac:dyDescent="0.35">
      <c r="A19" s="338" t="s">
        <v>90</v>
      </c>
      <c r="B19" s="339"/>
      <c r="C19" s="339"/>
      <c r="D19" s="339"/>
      <c r="E19" s="339"/>
      <c r="F19" s="339"/>
      <c r="G19" s="262"/>
    </row>
    <row r="20" spans="1:7" ht="15" customHeight="1" x14ac:dyDescent="0.35">
      <c r="A20" s="338"/>
      <c r="B20" s="338"/>
      <c r="C20" s="338"/>
      <c r="D20" s="338"/>
      <c r="E20" s="338"/>
      <c r="F20" s="338"/>
      <c r="G20" s="262"/>
    </row>
    <row r="21" spans="1:7" ht="15" customHeight="1" x14ac:dyDescent="0.35">
      <c r="A21" s="338"/>
      <c r="B21" s="338"/>
      <c r="C21" s="338"/>
      <c r="D21" s="338"/>
      <c r="E21" s="338"/>
      <c r="F21" s="338"/>
      <c r="G21" s="262"/>
    </row>
  </sheetData>
  <mergeCells count="4">
    <mergeCell ref="A19:F19"/>
    <mergeCell ref="A20:F20"/>
    <mergeCell ref="A21:F21"/>
    <mergeCell ref="A1:B1"/>
  </mergeCells>
  <phoneticPr fontId="0" type="noConversion"/>
  <printOptions horizontalCentered="1"/>
  <pageMargins left="0.39370078740157483" right="0.39370078740157483" top="0.27559055118110237" bottom="0.35433070866141736" header="0.15748031496062992" footer="0.23622047244094491"/>
  <pageSetup paperSize="9" scale="9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tabColor rgb="FFFFFFCC"/>
    <pageSetUpPr fitToPage="1"/>
  </sheetPr>
  <dimension ref="A1:IV106"/>
  <sheetViews>
    <sheetView showGridLines="0" tabSelected="1" zoomScaleNormal="100" workbookViewId="0">
      <pane ySplit="8" topLeftCell="A21" activePane="bottomLeft" state="frozenSplit"/>
      <selection pane="bottomLeft" activeCell="A21" sqref="A21"/>
    </sheetView>
  </sheetViews>
  <sheetFormatPr baseColWidth="10" defaultColWidth="11.3984375" defaultRowHeight="22.15" x14ac:dyDescent="0.55000000000000004"/>
  <cols>
    <col min="1" max="1" width="5.265625" style="47" customWidth="1"/>
    <col min="2" max="2" width="43" style="47" customWidth="1"/>
    <col min="3" max="7" width="3.3984375" style="47" customWidth="1"/>
    <col min="8" max="8" width="78.73046875" style="47" customWidth="1"/>
    <col min="9" max="10" width="3.3984375" style="47" customWidth="1"/>
    <col min="11" max="11" width="4.1328125" style="47" customWidth="1"/>
    <col min="12" max="13" width="3.3984375" style="47" customWidth="1"/>
    <col min="14" max="14" width="56.73046875" style="47" customWidth="1"/>
    <col min="15" max="17" width="4" style="47" customWidth="1"/>
    <col min="18" max="18" width="4.86328125" style="49" customWidth="1"/>
    <col min="19" max="19" width="11.3984375" style="47"/>
    <col min="20" max="20" width="5.1328125" style="92" customWidth="1"/>
    <col min="21" max="21" width="5.1328125" style="47" customWidth="1"/>
    <col min="22" max="24" width="4.1328125" style="47" customWidth="1"/>
    <col min="25" max="25" width="4.1328125" style="71" customWidth="1"/>
    <col min="26" max="27" width="4.1328125" style="47" customWidth="1"/>
    <col min="28" max="28" width="4.1328125" style="71" customWidth="1"/>
    <col min="29" max="31" width="4" style="47" customWidth="1"/>
    <col min="32" max="16384" width="11.3984375" style="47"/>
  </cols>
  <sheetData>
    <row r="1" spans="1:28" s="1" customFormat="1" ht="22.5" thickBot="1" x14ac:dyDescent="0.4">
      <c r="A1" s="373" t="s">
        <v>84</v>
      </c>
      <c r="B1" s="374"/>
      <c r="C1" s="196" t="s">
        <v>158</v>
      </c>
      <c r="D1" s="196"/>
      <c r="E1" s="196"/>
      <c r="F1" s="196"/>
      <c r="G1" s="196"/>
      <c r="H1" s="196"/>
      <c r="I1" s="196"/>
      <c r="J1" s="196"/>
      <c r="K1" s="196"/>
      <c r="L1" s="196"/>
      <c r="M1" s="195"/>
      <c r="N1" s="41"/>
      <c r="O1" s="41"/>
      <c r="P1" s="41"/>
      <c r="Q1" s="41"/>
      <c r="R1" s="42"/>
      <c r="T1" s="91"/>
    </row>
    <row r="2" spans="1:28" x14ac:dyDescent="0.55000000000000004">
      <c r="A2" s="149" t="s">
        <v>5</v>
      </c>
      <c r="B2" s="153" t="s">
        <v>38</v>
      </c>
      <c r="C2" s="351" t="s">
        <v>39</v>
      </c>
      <c r="D2" s="352"/>
      <c r="E2" s="352"/>
      <c r="F2" s="352"/>
      <c r="G2" s="353"/>
      <c r="H2" s="301"/>
      <c r="I2" s="150" t="s">
        <v>7</v>
      </c>
      <c r="J2" s="151"/>
      <c r="K2" s="369">
        <v>46051</v>
      </c>
      <c r="L2" s="370"/>
      <c r="M2" s="371"/>
      <c r="N2" s="41"/>
      <c r="O2" s="43"/>
      <c r="P2" s="43"/>
      <c r="Q2" s="43"/>
      <c r="R2" s="44"/>
    </row>
    <row r="3" spans="1:28" x14ac:dyDescent="0.55000000000000004">
      <c r="A3" s="152" t="s">
        <v>6</v>
      </c>
      <c r="B3" s="237" t="s">
        <v>160</v>
      </c>
      <c r="C3" s="354" t="s">
        <v>40</v>
      </c>
      <c r="D3" s="355"/>
      <c r="E3" s="355"/>
      <c r="F3" s="355"/>
      <c r="G3" s="356"/>
      <c r="H3" s="307" t="s">
        <v>161</v>
      </c>
      <c r="I3" s="239"/>
      <c r="J3" s="239"/>
      <c r="K3" s="239"/>
      <c r="L3" s="239"/>
      <c r="M3" s="243"/>
      <c r="N3" s="41"/>
      <c r="O3" s="45"/>
      <c r="P3" s="45"/>
      <c r="Q3" s="45"/>
      <c r="R3" s="46"/>
    </row>
    <row r="4" spans="1:28" s="12" customFormat="1" ht="22.5" thickBot="1" x14ac:dyDescent="0.6">
      <c r="A4" s="359" t="s">
        <v>57</v>
      </c>
      <c r="B4" s="360"/>
      <c r="C4" s="360"/>
      <c r="D4" s="360"/>
      <c r="E4" s="360"/>
      <c r="F4" s="360"/>
      <c r="G4" s="360"/>
      <c r="H4" s="247"/>
      <c r="I4" s="357" t="s">
        <v>56</v>
      </c>
      <c r="J4" s="358"/>
      <c r="K4" s="246"/>
      <c r="L4" s="244"/>
      <c r="M4" s="245"/>
      <c r="N4" s="41"/>
      <c r="O4" s="45"/>
      <c r="P4" s="45"/>
      <c r="Q4" s="45"/>
      <c r="R4" s="46"/>
      <c r="S4" s="47"/>
      <c r="T4" s="93"/>
    </row>
    <row r="5" spans="1:28" s="12" customFormat="1" ht="69.75" customHeight="1" thickBot="1" x14ac:dyDescent="0.6">
      <c r="A5" s="323"/>
      <c r="B5" s="372" t="s">
        <v>202</v>
      </c>
      <c r="C5" s="372"/>
      <c r="D5" s="372"/>
      <c r="E5" s="372"/>
      <c r="F5" s="372"/>
      <c r="G5" s="372"/>
      <c r="H5" s="372"/>
      <c r="I5" s="324"/>
      <c r="J5" s="324"/>
      <c r="K5" s="325"/>
      <c r="L5" s="326"/>
      <c r="M5" s="327"/>
      <c r="N5" s="335"/>
      <c r="O5" s="45"/>
      <c r="P5" s="45"/>
      <c r="Q5" s="45"/>
      <c r="R5" s="46"/>
      <c r="S5" s="47"/>
      <c r="T5" s="93"/>
    </row>
    <row r="6" spans="1:28" ht="13.9" thickBot="1" x14ac:dyDescent="0.4">
      <c r="A6" s="191"/>
      <c r="B6" s="265"/>
      <c r="C6" s="345" t="s">
        <v>0</v>
      </c>
      <c r="D6" s="345"/>
      <c r="E6" s="345"/>
      <c r="F6" s="345"/>
      <c r="G6" s="346"/>
      <c r="H6" s="191"/>
      <c r="I6" s="347" t="s">
        <v>1</v>
      </c>
      <c r="J6" s="345"/>
      <c r="K6" s="345"/>
      <c r="L6" s="345"/>
      <c r="M6" s="346"/>
      <c r="N6" s="192"/>
      <c r="O6" s="344" t="s">
        <v>8</v>
      </c>
      <c r="P6" s="344"/>
      <c r="Q6" s="344"/>
      <c r="R6" s="193"/>
      <c r="T6"/>
    </row>
    <row r="7" spans="1:28" ht="66.400000000000006" thickBot="1" x14ac:dyDescent="0.4">
      <c r="A7" s="184"/>
      <c r="B7" s="264" t="s">
        <v>141</v>
      </c>
      <c r="C7" s="270" t="s">
        <v>143</v>
      </c>
      <c r="D7" s="271" t="s">
        <v>32</v>
      </c>
      <c r="E7" s="271" t="s">
        <v>144</v>
      </c>
      <c r="F7" s="271" t="s">
        <v>145</v>
      </c>
      <c r="G7" s="231" t="s">
        <v>34</v>
      </c>
      <c r="H7" s="263" t="s">
        <v>140</v>
      </c>
      <c r="I7" s="185" t="s">
        <v>9</v>
      </c>
      <c r="J7" s="186" t="s">
        <v>10</v>
      </c>
      <c r="K7" s="186" t="s">
        <v>11</v>
      </c>
      <c r="L7" s="186" t="s">
        <v>12</v>
      </c>
      <c r="M7" s="187" t="s">
        <v>13</v>
      </c>
      <c r="N7" s="266" t="s">
        <v>24</v>
      </c>
      <c r="O7" s="365" t="s">
        <v>14</v>
      </c>
      <c r="P7" s="367" t="s">
        <v>15</v>
      </c>
      <c r="Q7" s="361" t="s">
        <v>16</v>
      </c>
      <c r="R7" s="363" t="s">
        <v>17</v>
      </c>
      <c r="T7"/>
    </row>
    <row r="8" spans="1:28" ht="13.15" thickBot="1" x14ac:dyDescent="0.4">
      <c r="A8" s="348" t="s">
        <v>36</v>
      </c>
      <c r="B8" s="349"/>
      <c r="C8" s="194">
        <v>1</v>
      </c>
      <c r="D8" s="188">
        <v>2</v>
      </c>
      <c r="E8" s="188">
        <v>3</v>
      </c>
      <c r="F8" s="188">
        <v>4</v>
      </c>
      <c r="G8" s="267">
        <v>5</v>
      </c>
      <c r="H8" s="236" t="s">
        <v>35</v>
      </c>
      <c r="I8" s="194">
        <v>1</v>
      </c>
      <c r="J8" s="188">
        <v>2</v>
      </c>
      <c r="K8" s="188">
        <v>3</v>
      </c>
      <c r="L8" s="188">
        <v>4</v>
      </c>
      <c r="M8" s="189">
        <v>5</v>
      </c>
      <c r="N8" s="190"/>
      <c r="O8" s="366"/>
      <c r="P8" s="368"/>
      <c r="Q8" s="362"/>
      <c r="R8" s="364"/>
      <c r="T8"/>
    </row>
    <row r="9" spans="1:28" s="81" customFormat="1" ht="189" customHeight="1" x14ac:dyDescent="0.35">
      <c r="A9" s="56">
        <v>1</v>
      </c>
      <c r="B9" s="229" t="s">
        <v>186</v>
      </c>
      <c r="C9" s="2">
        <v>1</v>
      </c>
      <c r="D9" s="3"/>
      <c r="E9" s="3"/>
      <c r="F9" s="3"/>
      <c r="G9" s="4"/>
      <c r="H9" s="302" t="s">
        <v>164</v>
      </c>
      <c r="I9" s="2"/>
      <c r="J9" s="3">
        <v>2</v>
      </c>
      <c r="K9" s="3"/>
      <c r="L9" s="3"/>
      <c r="M9" s="4"/>
      <c r="N9" s="304" t="s">
        <v>200</v>
      </c>
      <c r="O9" s="219">
        <f>IF(SUM(C9:G9)*SUM(I9:M9)&lt;=4,SUM(C9:G9)*SUM(I9:M9),0)</f>
        <v>2</v>
      </c>
      <c r="P9" s="221">
        <f>IF(O9+Q9=0,SUM(C9:G9)*SUM(I9:M9),0)</f>
        <v>0</v>
      </c>
      <c r="Q9" s="227">
        <f>IF(SUM(C9:G9)*SUM(I9:M9)&gt;14,SUM(C9:G9)*SUM(I9:M9),0)</f>
        <v>0</v>
      </c>
      <c r="R9" s="139"/>
      <c r="T9"/>
      <c r="Y9" s="82"/>
      <c r="AB9" s="82"/>
    </row>
    <row r="10" spans="1:28" s="81" customFormat="1" ht="145.5" customHeight="1" x14ac:dyDescent="0.35">
      <c r="A10" s="39">
        <f>A9+1</f>
        <v>2</v>
      </c>
      <c r="B10" s="229" t="s">
        <v>203</v>
      </c>
      <c r="C10" s="2">
        <v>1</v>
      </c>
      <c r="D10" s="3"/>
      <c r="E10" s="3"/>
      <c r="F10" s="3"/>
      <c r="G10" s="4"/>
      <c r="H10" s="302" t="s">
        <v>199</v>
      </c>
      <c r="I10" s="2"/>
      <c r="J10" s="3">
        <v>2</v>
      </c>
      <c r="K10" s="3"/>
      <c r="L10" s="3"/>
      <c r="M10" s="4"/>
      <c r="N10" s="304" t="s">
        <v>180</v>
      </c>
      <c r="O10" s="219">
        <f t="shared" ref="O10:O49" si="0">IF(SUM(C10:G10)*SUM(I10:M10)&lt;=4,SUM(C10:G10)*SUM(I10:M10),0)</f>
        <v>2</v>
      </c>
      <c r="P10" s="221">
        <f t="shared" ref="P10:P49" si="1">IF(O10+Q10=0,SUM(C10:G10)*SUM(I10:M10),0)</f>
        <v>0</v>
      </c>
      <c r="Q10" s="227">
        <f t="shared" ref="Q10:Q49" si="2">IF(SUM(C10:G10)*SUM(I10:M10)&gt;14,SUM(C10:G10)*SUM(I10:M10),0)</f>
        <v>0</v>
      </c>
      <c r="R10" s="139"/>
      <c r="T10"/>
      <c r="Y10" s="82"/>
      <c r="AB10" s="82"/>
    </row>
    <row r="11" spans="1:28" s="81" customFormat="1" ht="102.75" customHeight="1" x14ac:dyDescent="0.35">
      <c r="A11" s="39">
        <v>3</v>
      </c>
      <c r="B11" s="229" t="s">
        <v>187</v>
      </c>
      <c r="C11" s="2"/>
      <c r="D11" s="3">
        <v>2</v>
      </c>
      <c r="E11" s="3"/>
      <c r="F11" s="3"/>
      <c r="G11" s="4"/>
      <c r="H11" s="304" t="s">
        <v>189</v>
      </c>
      <c r="I11" s="2"/>
      <c r="J11" s="3">
        <v>2</v>
      </c>
      <c r="K11" s="3"/>
      <c r="L11" s="3"/>
      <c r="M11" s="4"/>
      <c r="N11" s="304" t="s">
        <v>188</v>
      </c>
      <c r="O11" s="219">
        <f t="shared" si="0"/>
        <v>4</v>
      </c>
      <c r="P11" s="221">
        <f t="shared" si="1"/>
        <v>0</v>
      </c>
      <c r="Q11" s="227">
        <f t="shared" si="2"/>
        <v>0</v>
      </c>
      <c r="R11" s="139"/>
      <c r="T11"/>
      <c r="Y11" s="82"/>
      <c r="AB11" s="82"/>
    </row>
    <row r="12" spans="1:28" s="81" customFormat="1" ht="85.5" customHeight="1" x14ac:dyDescent="0.35">
      <c r="A12" s="39">
        <v>4</v>
      </c>
      <c r="B12" s="229" t="s">
        <v>190</v>
      </c>
      <c r="C12" s="2">
        <v>1</v>
      </c>
      <c r="D12" s="3"/>
      <c r="E12" s="3"/>
      <c r="F12" s="3"/>
      <c r="G12" s="4"/>
      <c r="H12" s="302" t="s">
        <v>179</v>
      </c>
      <c r="I12" s="2">
        <v>1</v>
      </c>
      <c r="J12" s="3"/>
      <c r="K12" s="3"/>
      <c r="L12" s="3"/>
      <c r="M12" s="4"/>
      <c r="N12" s="304" t="s">
        <v>201</v>
      </c>
      <c r="O12" s="219">
        <v>1</v>
      </c>
      <c r="P12" s="221"/>
      <c r="Q12" s="227"/>
      <c r="R12" s="139"/>
      <c r="T12"/>
      <c r="Y12" s="82"/>
      <c r="AB12" s="82"/>
    </row>
    <row r="13" spans="1:28" s="81" customFormat="1" ht="95.25" customHeight="1" x14ac:dyDescent="0.35">
      <c r="A13" s="39">
        <v>5</v>
      </c>
      <c r="B13" s="229" t="s">
        <v>162</v>
      </c>
      <c r="C13" s="311">
        <v>1</v>
      </c>
      <c r="D13" s="3"/>
      <c r="E13" s="3"/>
      <c r="F13" s="3"/>
      <c r="G13" s="4"/>
      <c r="H13" s="302" t="s">
        <v>183</v>
      </c>
      <c r="I13" s="2"/>
      <c r="J13" s="3">
        <v>2</v>
      </c>
      <c r="K13" s="3"/>
      <c r="L13" s="3"/>
      <c r="M13" s="4"/>
      <c r="N13" s="304" t="s">
        <v>163</v>
      </c>
      <c r="O13" s="219">
        <f t="shared" si="0"/>
        <v>2</v>
      </c>
      <c r="P13" s="221">
        <f t="shared" si="1"/>
        <v>0</v>
      </c>
      <c r="Q13" s="227">
        <f t="shared" si="2"/>
        <v>0</v>
      </c>
      <c r="R13" s="139"/>
      <c r="T13"/>
      <c r="Y13" s="82"/>
      <c r="AB13" s="82"/>
    </row>
    <row r="14" spans="1:28" s="81" customFormat="1" ht="210.75" customHeight="1" x14ac:dyDescent="0.35">
      <c r="A14" s="39">
        <v>6</v>
      </c>
      <c r="B14" s="229" t="s">
        <v>184</v>
      </c>
      <c r="C14" s="2"/>
      <c r="D14" s="3">
        <v>2</v>
      </c>
      <c r="E14" s="3"/>
      <c r="F14" s="3"/>
      <c r="G14" s="4"/>
      <c r="H14" s="312" t="s">
        <v>191</v>
      </c>
      <c r="I14" s="2"/>
      <c r="J14" s="3">
        <v>2</v>
      </c>
      <c r="K14" s="3"/>
      <c r="L14" s="3"/>
      <c r="M14" s="4"/>
      <c r="N14" s="304" t="s">
        <v>192</v>
      </c>
      <c r="O14" s="219">
        <f t="shared" si="0"/>
        <v>4</v>
      </c>
      <c r="P14" s="221">
        <f t="shared" si="1"/>
        <v>0</v>
      </c>
      <c r="Q14" s="227">
        <f t="shared" si="2"/>
        <v>0</v>
      </c>
      <c r="R14" s="139"/>
      <c r="T14"/>
      <c r="Y14" s="82"/>
      <c r="AB14" s="82"/>
    </row>
    <row r="15" spans="1:28" s="81" customFormat="1" ht="82.5" customHeight="1" x14ac:dyDescent="0.35">
      <c r="A15" s="39">
        <v>7</v>
      </c>
      <c r="B15" s="229" t="s">
        <v>176</v>
      </c>
      <c r="C15" s="2">
        <v>1</v>
      </c>
      <c r="D15" s="3"/>
      <c r="E15" s="3"/>
      <c r="F15" s="3"/>
      <c r="G15" s="4"/>
      <c r="H15" s="305" t="s">
        <v>193</v>
      </c>
      <c r="I15" s="2"/>
      <c r="J15" s="3">
        <v>2</v>
      </c>
      <c r="K15" s="3"/>
      <c r="L15" s="3"/>
      <c r="M15" s="4"/>
      <c r="N15" s="304" t="s">
        <v>178</v>
      </c>
      <c r="O15" s="219">
        <f t="shared" si="0"/>
        <v>2</v>
      </c>
      <c r="P15" s="221">
        <f t="shared" si="1"/>
        <v>0</v>
      </c>
      <c r="Q15" s="227">
        <f t="shared" si="2"/>
        <v>0</v>
      </c>
      <c r="R15" s="139"/>
      <c r="T15"/>
      <c r="Y15" s="82"/>
      <c r="AB15" s="82"/>
    </row>
    <row r="16" spans="1:28" s="81" customFormat="1" ht="165.75" customHeight="1" x14ac:dyDescent="0.35">
      <c r="A16" s="39">
        <v>8</v>
      </c>
      <c r="B16" s="229" t="s">
        <v>177</v>
      </c>
      <c r="C16" s="2">
        <v>1</v>
      </c>
      <c r="D16" s="3"/>
      <c r="E16" s="3"/>
      <c r="F16" s="3"/>
      <c r="G16" s="4"/>
      <c r="H16" s="302" t="s">
        <v>165</v>
      </c>
      <c r="I16" s="2"/>
      <c r="J16" s="3">
        <v>2</v>
      </c>
      <c r="K16" s="3"/>
      <c r="L16" s="3"/>
      <c r="M16" s="4"/>
      <c r="N16" s="304" t="s">
        <v>178</v>
      </c>
      <c r="O16" s="219">
        <f t="shared" si="0"/>
        <v>2</v>
      </c>
      <c r="P16" s="221">
        <f t="shared" si="1"/>
        <v>0</v>
      </c>
      <c r="Q16" s="227">
        <f t="shared" si="2"/>
        <v>0</v>
      </c>
      <c r="R16" s="139"/>
      <c r="T16"/>
      <c r="Y16" s="82"/>
      <c r="AB16" s="82"/>
    </row>
    <row r="17" spans="1:28" s="81" customFormat="1" ht="127.5" x14ac:dyDescent="0.35">
      <c r="A17" s="39">
        <v>10</v>
      </c>
      <c r="B17" s="229" t="s">
        <v>185</v>
      </c>
      <c r="C17" s="2">
        <v>1</v>
      </c>
      <c r="D17" s="3"/>
      <c r="E17" s="3"/>
      <c r="F17" s="3"/>
      <c r="G17" s="4"/>
      <c r="H17" s="302" t="s">
        <v>194</v>
      </c>
      <c r="I17" s="2"/>
      <c r="J17" s="3">
        <v>2</v>
      </c>
      <c r="K17" s="3"/>
      <c r="L17" s="3"/>
      <c r="M17" s="4"/>
      <c r="N17" s="304" t="s">
        <v>195</v>
      </c>
      <c r="O17" s="219">
        <f t="shared" si="0"/>
        <v>2</v>
      </c>
      <c r="P17" s="221">
        <f t="shared" si="1"/>
        <v>0</v>
      </c>
      <c r="Q17" s="227">
        <f t="shared" si="2"/>
        <v>0</v>
      </c>
      <c r="R17" s="139"/>
      <c r="T17"/>
      <c r="Y17" s="82"/>
      <c r="AB17" s="82"/>
    </row>
    <row r="18" spans="1:28" s="81" customFormat="1" ht="128.25" customHeight="1" x14ac:dyDescent="0.35">
      <c r="A18" s="39">
        <v>11</v>
      </c>
      <c r="B18" s="229" t="s">
        <v>166</v>
      </c>
      <c r="C18" s="2">
        <v>1</v>
      </c>
      <c r="D18" s="3"/>
      <c r="E18" s="3"/>
      <c r="F18" s="3"/>
      <c r="G18" s="4"/>
      <c r="H18" s="302" t="s">
        <v>167</v>
      </c>
      <c r="I18" s="2"/>
      <c r="J18" s="3">
        <v>2</v>
      </c>
      <c r="K18" s="3"/>
      <c r="L18" s="3"/>
      <c r="M18" s="4"/>
      <c r="N18" s="304" t="s">
        <v>196</v>
      </c>
      <c r="O18" s="219">
        <f t="shared" si="0"/>
        <v>2</v>
      </c>
      <c r="P18" s="221">
        <f t="shared" si="1"/>
        <v>0</v>
      </c>
      <c r="Q18" s="227">
        <f t="shared" si="2"/>
        <v>0</v>
      </c>
      <c r="R18" s="139"/>
      <c r="T18"/>
      <c r="Y18" s="82"/>
      <c r="AB18" s="82"/>
    </row>
    <row r="19" spans="1:28" s="81" customFormat="1" ht="63.75" x14ac:dyDescent="0.35">
      <c r="A19" s="39">
        <v>12</v>
      </c>
      <c r="B19" s="262" t="s">
        <v>197</v>
      </c>
      <c r="C19" s="5"/>
      <c r="D19" s="6"/>
      <c r="E19" s="6">
        <v>3</v>
      </c>
      <c r="F19" s="6"/>
      <c r="G19" s="7"/>
      <c r="H19" s="302" t="s">
        <v>168</v>
      </c>
      <c r="I19" s="5"/>
      <c r="J19" s="6">
        <v>2</v>
      </c>
      <c r="K19" s="6"/>
      <c r="L19" s="6"/>
      <c r="M19" s="7"/>
      <c r="N19" s="304" t="s">
        <v>178</v>
      </c>
      <c r="O19" s="219">
        <f t="shared" si="0"/>
        <v>0</v>
      </c>
      <c r="P19" s="221">
        <f t="shared" si="1"/>
        <v>6</v>
      </c>
      <c r="Q19" s="227">
        <f t="shared" si="2"/>
        <v>0</v>
      </c>
      <c r="R19" s="141"/>
      <c r="T19"/>
      <c r="Y19" s="82"/>
      <c r="AB19" s="82"/>
    </row>
    <row r="20" spans="1:28" s="81" customFormat="1" ht="51" x14ac:dyDescent="0.35">
      <c r="A20" s="39">
        <v>13</v>
      </c>
      <c r="B20" s="313" t="s">
        <v>169</v>
      </c>
      <c r="C20" s="5"/>
      <c r="D20" s="6"/>
      <c r="E20" s="6">
        <v>3</v>
      </c>
      <c r="F20" s="6"/>
      <c r="G20" s="7"/>
      <c r="H20" s="314" t="s">
        <v>198</v>
      </c>
      <c r="I20" s="5"/>
      <c r="J20" s="6">
        <v>2</v>
      </c>
      <c r="K20" s="6"/>
      <c r="L20" s="6"/>
      <c r="M20" s="7"/>
      <c r="N20" s="304" t="s">
        <v>178</v>
      </c>
      <c r="O20" s="219"/>
      <c r="P20" s="221">
        <v>6</v>
      </c>
      <c r="Q20" s="227"/>
      <c r="R20" s="141"/>
      <c r="T20"/>
      <c r="Y20" s="82"/>
      <c r="AB20" s="82"/>
    </row>
    <row r="21" spans="1:28" s="81" customFormat="1" ht="149.25" customHeight="1" x14ac:dyDescent="0.35">
      <c r="A21" s="39">
        <v>14</v>
      </c>
      <c r="B21" s="329"/>
      <c r="C21" s="330"/>
      <c r="D21" s="331"/>
      <c r="E21" s="331"/>
      <c r="F21" s="331"/>
      <c r="G21" s="332"/>
      <c r="H21" s="333"/>
      <c r="I21" s="330"/>
      <c r="J21" s="331"/>
      <c r="K21" s="331"/>
      <c r="L21" s="331"/>
      <c r="M21" s="332"/>
      <c r="N21" s="334"/>
      <c r="O21" s="219">
        <f t="shared" si="0"/>
        <v>0</v>
      </c>
      <c r="P21" s="221">
        <f t="shared" si="1"/>
        <v>0</v>
      </c>
      <c r="Q21" s="227">
        <f t="shared" si="2"/>
        <v>0</v>
      </c>
      <c r="R21" s="141"/>
      <c r="T21"/>
      <c r="Y21" s="82"/>
      <c r="AB21" s="82"/>
    </row>
    <row r="22" spans="1:28" s="81" customFormat="1" ht="15" x14ac:dyDescent="0.45">
      <c r="A22" s="39">
        <f t="shared" ref="A22:A29" si="3">A21+1</f>
        <v>15</v>
      </c>
      <c r="B22" s="310"/>
      <c r="C22" s="5"/>
      <c r="D22" s="6"/>
      <c r="E22" s="6"/>
      <c r="F22" s="6"/>
      <c r="G22" s="7"/>
      <c r="H22" s="128"/>
      <c r="I22" s="5"/>
      <c r="J22" s="6"/>
      <c r="K22" s="6"/>
      <c r="L22" s="6"/>
      <c r="M22" s="7"/>
      <c r="N22" s="83"/>
      <c r="O22" s="219">
        <f t="shared" si="0"/>
        <v>0</v>
      </c>
      <c r="P22" s="221">
        <f t="shared" si="1"/>
        <v>0</v>
      </c>
      <c r="Q22" s="227">
        <f t="shared" si="2"/>
        <v>0</v>
      </c>
      <c r="R22" s="141"/>
      <c r="T22"/>
      <c r="Y22" s="82"/>
      <c r="AB22" s="82"/>
    </row>
    <row r="23" spans="1:28" s="81" customFormat="1" ht="15" x14ac:dyDescent="0.35">
      <c r="A23" s="39">
        <f t="shared" si="3"/>
        <v>16</v>
      </c>
      <c r="B23" s="235"/>
      <c r="C23" s="5"/>
      <c r="D23" s="6"/>
      <c r="E23" s="6"/>
      <c r="F23" s="6"/>
      <c r="G23" s="7"/>
      <c r="H23" s="85"/>
      <c r="I23" s="5"/>
      <c r="J23" s="6"/>
      <c r="K23" s="6"/>
      <c r="L23" s="6"/>
      <c r="M23" s="7"/>
      <c r="N23" s="83"/>
      <c r="O23" s="219">
        <f t="shared" si="0"/>
        <v>0</v>
      </c>
      <c r="P23" s="221">
        <f t="shared" si="1"/>
        <v>0</v>
      </c>
      <c r="Q23" s="227">
        <f t="shared" si="2"/>
        <v>0</v>
      </c>
      <c r="R23" s="141"/>
      <c r="T23"/>
      <c r="Y23" s="82"/>
      <c r="AB23" s="82"/>
    </row>
    <row r="24" spans="1:28" s="81" customFormat="1" ht="15" x14ac:dyDescent="0.35">
      <c r="A24" s="39">
        <f t="shared" si="3"/>
        <v>17</v>
      </c>
      <c r="B24" s="235"/>
      <c r="C24" s="5"/>
      <c r="D24" s="6"/>
      <c r="E24" s="6"/>
      <c r="F24" s="6"/>
      <c r="G24" s="7"/>
      <c r="H24" s="85"/>
      <c r="I24" s="5"/>
      <c r="J24" s="6"/>
      <c r="K24" s="6"/>
      <c r="L24" s="6"/>
      <c r="M24" s="7"/>
      <c r="N24" s="83"/>
      <c r="O24" s="219">
        <f t="shared" si="0"/>
        <v>0</v>
      </c>
      <c r="P24" s="221">
        <f t="shared" si="1"/>
        <v>0</v>
      </c>
      <c r="Q24" s="227">
        <f t="shared" si="2"/>
        <v>0</v>
      </c>
      <c r="R24" s="141"/>
      <c r="T24"/>
      <c r="Y24" s="82"/>
      <c r="AB24" s="82"/>
    </row>
    <row r="25" spans="1:28" s="81" customFormat="1" ht="15" x14ac:dyDescent="0.35">
      <c r="A25" s="39">
        <f t="shared" si="3"/>
        <v>18</v>
      </c>
      <c r="B25" s="235"/>
      <c r="C25" s="5"/>
      <c r="D25" s="6"/>
      <c r="E25" s="6"/>
      <c r="F25" s="6"/>
      <c r="G25" s="7"/>
      <c r="H25" s="85"/>
      <c r="I25" s="5"/>
      <c r="J25" s="6"/>
      <c r="K25" s="6"/>
      <c r="L25" s="6"/>
      <c r="M25" s="7"/>
      <c r="N25" s="83"/>
      <c r="O25" s="219">
        <f t="shared" si="0"/>
        <v>0</v>
      </c>
      <c r="P25" s="221">
        <f t="shared" si="1"/>
        <v>0</v>
      </c>
      <c r="Q25" s="227">
        <f t="shared" si="2"/>
        <v>0</v>
      </c>
      <c r="R25" s="141"/>
      <c r="T25"/>
      <c r="Y25" s="82"/>
      <c r="AB25" s="82"/>
    </row>
    <row r="26" spans="1:28" s="81" customFormat="1" ht="15" x14ac:dyDescent="0.35">
      <c r="A26" s="39">
        <f t="shared" si="3"/>
        <v>19</v>
      </c>
      <c r="B26" s="235"/>
      <c r="C26" s="5"/>
      <c r="D26" s="6"/>
      <c r="E26" s="6"/>
      <c r="F26" s="6"/>
      <c r="G26" s="7"/>
      <c r="H26" s="85"/>
      <c r="I26" s="5"/>
      <c r="J26" s="6"/>
      <c r="K26" s="6"/>
      <c r="L26" s="6"/>
      <c r="M26" s="7"/>
      <c r="N26" s="83"/>
      <c r="O26" s="219">
        <f t="shared" si="0"/>
        <v>0</v>
      </c>
      <c r="P26" s="221">
        <f t="shared" si="1"/>
        <v>0</v>
      </c>
      <c r="Q26" s="227">
        <f t="shared" si="2"/>
        <v>0</v>
      </c>
      <c r="R26" s="140"/>
      <c r="T26"/>
      <c r="Y26" s="82"/>
      <c r="AB26" s="82"/>
    </row>
    <row r="27" spans="1:28" s="81" customFormat="1" ht="15" x14ac:dyDescent="0.35">
      <c r="A27" s="39">
        <f t="shared" si="3"/>
        <v>20</v>
      </c>
      <c r="B27" s="235"/>
      <c r="C27" s="5"/>
      <c r="D27" s="6"/>
      <c r="E27" s="6"/>
      <c r="F27" s="6"/>
      <c r="G27" s="7"/>
      <c r="H27" s="85"/>
      <c r="I27" s="5"/>
      <c r="J27" s="6"/>
      <c r="K27" s="6"/>
      <c r="L27" s="6"/>
      <c r="M27" s="7"/>
      <c r="N27" s="83"/>
      <c r="O27" s="219">
        <f t="shared" si="0"/>
        <v>0</v>
      </c>
      <c r="P27" s="221">
        <f t="shared" si="1"/>
        <v>0</v>
      </c>
      <c r="Q27" s="227">
        <f t="shared" si="2"/>
        <v>0</v>
      </c>
      <c r="R27" s="140"/>
      <c r="T27"/>
      <c r="Y27" s="82"/>
      <c r="AB27" s="82"/>
    </row>
    <row r="28" spans="1:28" s="81" customFormat="1" ht="15" x14ac:dyDescent="0.35">
      <c r="A28" s="39">
        <f t="shared" si="3"/>
        <v>21</v>
      </c>
      <c r="B28" s="235"/>
      <c r="C28" s="5"/>
      <c r="D28" s="6"/>
      <c r="E28" s="6"/>
      <c r="F28" s="6"/>
      <c r="G28" s="7"/>
      <c r="H28" s="85"/>
      <c r="I28" s="5"/>
      <c r="J28" s="6"/>
      <c r="K28" s="6"/>
      <c r="L28" s="6"/>
      <c r="M28" s="7"/>
      <c r="N28" s="83"/>
      <c r="O28" s="219">
        <f t="shared" si="0"/>
        <v>0</v>
      </c>
      <c r="P28" s="221">
        <f t="shared" si="1"/>
        <v>0</v>
      </c>
      <c r="Q28" s="227">
        <f t="shared" si="2"/>
        <v>0</v>
      </c>
      <c r="R28" s="140"/>
      <c r="T28"/>
      <c r="Y28" s="82"/>
      <c r="AB28" s="82"/>
    </row>
    <row r="29" spans="1:28" s="81" customFormat="1" ht="15" x14ac:dyDescent="0.35">
      <c r="A29" s="39">
        <f t="shared" si="3"/>
        <v>22</v>
      </c>
      <c r="B29" s="235"/>
      <c r="C29" s="5"/>
      <c r="D29" s="6"/>
      <c r="E29" s="6"/>
      <c r="F29" s="6"/>
      <c r="G29" s="7"/>
      <c r="H29" s="85"/>
      <c r="I29" s="5"/>
      <c r="J29" s="6"/>
      <c r="K29" s="6"/>
      <c r="L29" s="6"/>
      <c r="M29" s="7"/>
      <c r="N29" s="83"/>
      <c r="O29" s="219">
        <f t="shared" si="0"/>
        <v>0</v>
      </c>
      <c r="P29" s="221">
        <f t="shared" si="1"/>
        <v>0</v>
      </c>
      <c r="Q29" s="227">
        <f t="shared" si="2"/>
        <v>0</v>
      </c>
      <c r="R29" s="140"/>
      <c r="T29"/>
      <c r="Y29" s="82"/>
      <c r="AB29" s="82"/>
    </row>
    <row r="30" spans="1:28" s="81" customFormat="1" ht="15" x14ac:dyDescent="0.35">
      <c r="A30" s="39">
        <f>A29+1</f>
        <v>23</v>
      </c>
      <c r="B30" s="235"/>
      <c r="C30" s="5"/>
      <c r="D30" s="6"/>
      <c r="E30" s="6"/>
      <c r="F30" s="6"/>
      <c r="G30" s="7"/>
      <c r="H30" s="85"/>
      <c r="I30" s="5"/>
      <c r="J30" s="6"/>
      <c r="K30" s="6"/>
      <c r="L30" s="6"/>
      <c r="M30" s="7"/>
      <c r="N30" s="83"/>
      <c r="O30" s="219">
        <f t="shared" si="0"/>
        <v>0</v>
      </c>
      <c r="P30" s="221">
        <f t="shared" si="1"/>
        <v>0</v>
      </c>
      <c r="Q30" s="227">
        <f t="shared" si="2"/>
        <v>0</v>
      </c>
      <c r="R30" s="140"/>
      <c r="T30"/>
      <c r="Y30" s="82"/>
      <c r="AB30" s="82"/>
    </row>
    <row r="31" spans="1:28" s="81" customFormat="1" ht="15" x14ac:dyDescent="0.35">
      <c r="A31" s="39">
        <f t="shared" ref="A31:A39" si="4">A30+1</f>
        <v>24</v>
      </c>
      <c r="B31" s="235"/>
      <c r="C31" s="5"/>
      <c r="D31" s="6"/>
      <c r="E31" s="6"/>
      <c r="F31" s="6"/>
      <c r="G31" s="7"/>
      <c r="H31" s="85"/>
      <c r="I31" s="5"/>
      <c r="J31" s="6"/>
      <c r="K31" s="6"/>
      <c r="L31" s="6"/>
      <c r="M31" s="7"/>
      <c r="N31" s="14"/>
      <c r="O31" s="219">
        <f t="shared" si="0"/>
        <v>0</v>
      </c>
      <c r="P31" s="221">
        <f t="shared" si="1"/>
        <v>0</v>
      </c>
      <c r="Q31" s="227">
        <f t="shared" si="2"/>
        <v>0</v>
      </c>
      <c r="R31" s="140"/>
      <c r="T31"/>
      <c r="Y31" s="82"/>
      <c r="AB31" s="82"/>
    </row>
    <row r="32" spans="1:28" s="81" customFormat="1" ht="15" x14ac:dyDescent="0.35">
      <c r="A32" s="39">
        <f t="shared" si="4"/>
        <v>25</v>
      </c>
      <c r="B32" s="235"/>
      <c r="C32" s="5"/>
      <c r="D32" s="6"/>
      <c r="E32" s="6"/>
      <c r="F32" s="6"/>
      <c r="G32" s="7"/>
      <c r="H32" s="85"/>
      <c r="I32" s="5"/>
      <c r="J32" s="6"/>
      <c r="K32" s="6"/>
      <c r="L32" s="6"/>
      <c r="M32" s="7"/>
      <c r="N32" s="83"/>
      <c r="O32" s="219">
        <f t="shared" si="0"/>
        <v>0</v>
      </c>
      <c r="P32" s="221">
        <f t="shared" si="1"/>
        <v>0</v>
      </c>
      <c r="Q32" s="227">
        <f t="shared" si="2"/>
        <v>0</v>
      </c>
      <c r="R32" s="141"/>
      <c r="T32"/>
      <c r="Y32" s="82"/>
      <c r="AB32" s="82"/>
    </row>
    <row r="33" spans="1:28" s="81" customFormat="1" ht="15" x14ac:dyDescent="0.35">
      <c r="A33" s="39">
        <f t="shared" si="4"/>
        <v>26</v>
      </c>
      <c r="B33" s="235"/>
      <c r="C33" s="5"/>
      <c r="D33" s="6"/>
      <c r="E33" s="6"/>
      <c r="F33" s="6"/>
      <c r="G33" s="7"/>
      <c r="H33" s="85"/>
      <c r="I33" s="5"/>
      <c r="J33" s="6"/>
      <c r="K33" s="6"/>
      <c r="L33" s="6"/>
      <c r="M33" s="7"/>
      <c r="N33" s="83"/>
      <c r="O33" s="219">
        <f t="shared" si="0"/>
        <v>0</v>
      </c>
      <c r="P33" s="221">
        <f t="shared" si="1"/>
        <v>0</v>
      </c>
      <c r="Q33" s="227">
        <f t="shared" si="2"/>
        <v>0</v>
      </c>
      <c r="R33" s="141"/>
      <c r="T33"/>
      <c r="Y33" s="82"/>
      <c r="AB33" s="82"/>
    </row>
    <row r="34" spans="1:28" s="81" customFormat="1" ht="15" x14ac:dyDescent="0.35">
      <c r="A34" s="39">
        <f t="shared" si="4"/>
        <v>27</v>
      </c>
      <c r="B34" s="235"/>
      <c r="C34" s="5"/>
      <c r="D34" s="6"/>
      <c r="E34" s="6"/>
      <c r="F34" s="6"/>
      <c r="G34" s="7"/>
      <c r="H34" s="85"/>
      <c r="I34" s="5"/>
      <c r="J34" s="6"/>
      <c r="K34" s="6"/>
      <c r="L34" s="6"/>
      <c r="M34" s="7"/>
      <c r="N34" s="83"/>
      <c r="O34" s="219">
        <f t="shared" si="0"/>
        <v>0</v>
      </c>
      <c r="P34" s="221">
        <f t="shared" si="1"/>
        <v>0</v>
      </c>
      <c r="Q34" s="227">
        <f t="shared" si="2"/>
        <v>0</v>
      </c>
      <c r="R34" s="140"/>
      <c r="T34"/>
      <c r="Y34" s="82"/>
      <c r="AB34" s="82"/>
    </row>
    <row r="35" spans="1:28" s="81" customFormat="1" ht="15" x14ac:dyDescent="0.35">
      <c r="A35" s="39">
        <f t="shared" si="4"/>
        <v>28</v>
      </c>
      <c r="B35" s="235"/>
      <c r="C35" s="5"/>
      <c r="D35" s="6"/>
      <c r="E35" s="6"/>
      <c r="F35" s="6"/>
      <c r="G35" s="7"/>
      <c r="H35" s="85"/>
      <c r="I35" s="5"/>
      <c r="J35" s="6"/>
      <c r="K35" s="6"/>
      <c r="L35" s="6"/>
      <c r="M35" s="7"/>
      <c r="N35" s="83"/>
      <c r="O35" s="219">
        <f t="shared" si="0"/>
        <v>0</v>
      </c>
      <c r="P35" s="221">
        <f t="shared" si="1"/>
        <v>0</v>
      </c>
      <c r="Q35" s="227">
        <f t="shared" si="2"/>
        <v>0</v>
      </c>
      <c r="R35" s="141"/>
      <c r="T35"/>
      <c r="Y35" s="82"/>
      <c r="AB35" s="82"/>
    </row>
    <row r="36" spans="1:28" s="81" customFormat="1" ht="15" x14ac:dyDescent="0.35">
      <c r="A36" s="39">
        <f t="shared" si="4"/>
        <v>29</v>
      </c>
      <c r="B36" s="235"/>
      <c r="C36" s="5"/>
      <c r="D36" s="6"/>
      <c r="E36" s="6"/>
      <c r="F36" s="6"/>
      <c r="G36" s="7"/>
      <c r="H36" s="85"/>
      <c r="I36" s="5"/>
      <c r="J36" s="6"/>
      <c r="K36" s="6"/>
      <c r="L36" s="6"/>
      <c r="M36" s="7"/>
      <c r="N36" s="83"/>
      <c r="O36" s="219">
        <f t="shared" si="0"/>
        <v>0</v>
      </c>
      <c r="P36" s="221">
        <f t="shared" si="1"/>
        <v>0</v>
      </c>
      <c r="Q36" s="227">
        <f t="shared" si="2"/>
        <v>0</v>
      </c>
      <c r="R36" s="140"/>
      <c r="T36"/>
      <c r="Y36" s="82"/>
      <c r="AB36" s="82"/>
    </row>
    <row r="37" spans="1:28" s="81" customFormat="1" ht="15" x14ac:dyDescent="0.35">
      <c r="A37" s="39">
        <f t="shared" si="4"/>
        <v>30</v>
      </c>
      <c r="B37" s="235"/>
      <c r="C37" s="5"/>
      <c r="D37" s="6"/>
      <c r="E37" s="6"/>
      <c r="F37" s="6"/>
      <c r="G37" s="7"/>
      <c r="H37" s="85"/>
      <c r="I37" s="5"/>
      <c r="J37" s="6"/>
      <c r="K37" s="6"/>
      <c r="L37" s="6"/>
      <c r="M37" s="7"/>
      <c r="N37" s="83"/>
      <c r="O37" s="219">
        <f t="shared" si="0"/>
        <v>0</v>
      </c>
      <c r="P37" s="221">
        <f t="shared" si="1"/>
        <v>0</v>
      </c>
      <c r="Q37" s="227">
        <f t="shared" si="2"/>
        <v>0</v>
      </c>
      <c r="R37" s="140"/>
      <c r="T37"/>
      <c r="Y37" s="82"/>
      <c r="AB37" s="82"/>
    </row>
    <row r="38" spans="1:28" s="81" customFormat="1" ht="15" x14ac:dyDescent="0.35">
      <c r="A38" s="39">
        <f t="shared" si="4"/>
        <v>31</v>
      </c>
      <c r="B38" s="235"/>
      <c r="C38" s="5"/>
      <c r="D38" s="6"/>
      <c r="E38" s="6"/>
      <c r="F38" s="6"/>
      <c r="G38" s="7"/>
      <c r="H38" s="85"/>
      <c r="I38" s="5"/>
      <c r="J38" s="6"/>
      <c r="K38" s="6"/>
      <c r="L38" s="6"/>
      <c r="M38" s="7"/>
      <c r="N38" s="83"/>
      <c r="O38" s="219">
        <f t="shared" si="0"/>
        <v>0</v>
      </c>
      <c r="P38" s="221">
        <f t="shared" si="1"/>
        <v>0</v>
      </c>
      <c r="Q38" s="227">
        <f t="shared" si="2"/>
        <v>0</v>
      </c>
      <c r="R38" s="140"/>
      <c r="T38"/>
      <c r="Y38" s="82"/>
      <c r="AB38" s="82"/>
    </row>
    <row r="39" spans="1:28" s="81" customFormat="1" ht="15" x14ac:dyDescent="0.35">
      <c r="A39" s="39">
        <f t="shared" si="4"/>
        <v>32</v>
      </c>
      <c r="B39" s="235"/>
      <c r="C39" s="5"/>
      <c r="D39" s="6"/>
      <c r="E39" s="6"/>
      <c r="F39" s="6"/>
      <c r="G39" s="7"/>
      <c r="H39" s="85"/>
      <c r="I39" s="5"/>
      <c r="J39" s="6"/>
      <c r="K39" s="6"/>
      <c r="L39" s="6"/>
      <c r="M39" s="7"/>
      <c r="N39" s="83"/>
      <c r="O39" s="219">
        <f t="shared" si="0"/>
        <v>0</v>
      </c>
      <c r="P39" s="221">
        <f t="shared" si="1"/>
        <v>0</v>
      </c>
      <c r="Q39" s="227">
        <f t="shared" si="2"/>
        <v>0</v>
      </c>
      <c r="R39" s="140"/>
      <c r="T39"/>
      <c r="Y39" s="82"/>
      <c r="AB39" s="82"/>
    </row>
    <row r="40" spans="1:28" s="81" customFormat="1" ht="15" x14ac:dyDescent="0.35">
      <c r="A40" s="39">
        <f>A39+1</f>
        <v>33</v>
      </c>
      <c r="B40" s="235"/>
      <c r="C40" s="5"/>
      <c r="D40" s="6"/>
      <c r="E40" s="6"/>
      <c r="F40" s="6"/>
      <c r="G40" s="7"/>
      <c r="H40" s="85"/>
      <c r="I40" s="5"/>
      <c r="J40" s="6"/>
      <c r="K40" s="6"/>
      <c r="L40" s="6"/>
      <c r="M40" s="7"/>
      <c r="N40" s="68"/>
      <c r="O40" s="219">
        <f t="shared" si="0"/>
        <v>0</v>
      </c>
      <c r="P40" s="221">
        <f t="shared" si="1"/>
        <v>0</v>
      </c>
      <c r="Q40" s="227">
        <f t="shared" si="2"/>
        <v>0</v>
      </c>
      <c r="R40" s="140"/>
      <c r="T40"/>
      <c r="Y40" s="82"/>
      <c r="AB40" s="82"/>
    </row>
    <row r="41" spans="1:28" s="81" customFormat="1" ht="15" x14ac:dyDescent="0.35">
      <c r="A41" s="39">
        <f t="shared" ref="A41:A49" si="5">A40+1</f>
        <v>34</v>
      </c>
      <c r="B41" s="235"/>
      <c r="C41" s="5"/>
      <c r="D41" s="6"/>
      <c r="E41" s="6"/>
      <c r="F41" s="6"/>
      <c r="G41" s="7"/>
      <c r="H41" s="85"/>
      <c r="I41" s="5"/>
      <c r="J41" s="6"/>
      <c r="K41" s="6"/>
      <c r="L41" s="6"/>
      <c r="M41" s="7"/>
      <c r="N41" s="83"/>
      <c r="O41" s="219">
        <f t="shared" si="0"/>
        <v>0</v>
      </c>
      <c r="P41" s="221">
        <f t="shared" si="1"/>
        <v>0</v>
      </c>
      <c r="Q41" s="227">
        <f t="shared" si="2"/>
        <v>0</v>
      </c>
      <c r="R41" s="87"/>
      <c r="T41"/>
      <c r="Y41" s="82"/>
      <c r="AB41" s="82"/>
    </row>
    <row r="42" spans="1:28" s="81" customFormat="1" ht="15" x14ac:dyDescent="0.35">
      <c r="A42" s="39">
        <f t="shared" si="5"/>
        <v>35</v>
      </c>
      <c r="B42" s="235"/>
      <c r="C42" s="5"/>
      <c r="D42" s="6"/>
      <c r="E42" s="6"/>
      <c r="F42" s="6"/>
      <c r="G42" s="7"/>
      <c r="H42" s="85"/>
      <c r="I42" s="5"/>
      <c r="J42" s="6"/>
      <c r="K42" s="6"/>
      <c r="L42" s="6"/>
      <c r="M42" s="7"/>
      <c r="N42" s="83"/>
      <c r="O42" s="219">
        <f t="shared" si="0"/>
        <v>0</v>
      </c>
      <c r="P42" s="221">
        <f t="shared" si="1"/>
        <v>0</v>
      </c>
      <c r="Q42" s="227">
        <f t="shared" si="2"/>
        <v>0</v>
      </c>
      <c r="R42" s="87"/>
      <c r="T42"/>
      <c r="Y42" s="82"/>
      <c r="AB42" s="82"/>
    </row>
    <row r="43" spans="1:28" s="81" customFormat="1" ht="15" x14ac:dyDescent="0.35">
      <c r="A43" s="39">
        <f t="shared" si="5"/>
        <v>36</v>
      </c>
      <c r="B43" s="235"/>
      <c r="C43" s="5"/>
      <c r="D43" s="6"/>
      <c r="E43" s="6"/>
      <c r="F43" s="6"/>
      <c r="G43" s="7"/>
      <c r="H43" s="85"/>
      <c r="I43" s="5"/>
      <c r="J43" s="6"/>
      <c r="K43" s="6"/>
      <c r="L43" s="6"/>
      <c r="M43" s="7"/>
      <c r="N43" s="83"/>
      <c r="O43" s="219">
        <f t="shared" si="0"/>
        <v>0</v>
      </c>
      <c r="P43" s="221">
        <f t="shared" si="1"/>
        <v>0</v>
      </c>
      <c r="Q43" s="227">
        <f t="shared" si="2"/>
        <v>0</v>
      </c>
      <c r="R43" s="87"/>
      <c r="T43"/>
      <c r="Y43" s="82"/>
      <c r="AB43" s="82"/>
    </row>
    <row r="44" spans="1:28" s="81" customFormat="1" ht="15" x14ac:dyDescent="0.35">
      <c r="A44" s="39">
        <f t="shared" si="5"/>
        <v>37</v>
      </c>
      <c r="B44" s="235"/>
      <c r="C44" s="5"/>
      <c r="D44" s="6"/>
      <c r="E44" s="6"/>
      <c r="F44" s="6"/>
      <c r="G44" s="7"/>
      <c r="H44" s="85"/>
      <c r="I44" s="5"/>
      <c r="J44" s="6"/>
      <c r="K44" s="6"/>
      <c r="L44" s="6"/>
      <c r="M44" s="7"/>
      <c r="N44" s="83"/>
      <c r="O44" s="219">
        <f t="shared" si="0"/>
        <v>0</v>
      </c>
      <c r="P44" s="221">
        <f t="shared" si="1"/>
        <v>0</v>
      </c>
      <c r="Q44" s="227">
        <f t="shared" si="2"/>
        <v>0</v>
      </c>
      <c r="R44" s="87"/>
      <c r="T44"/>
      <c r="Y44" s="82"/>
      <c r="AB44" s="82"/>
    </row>
    <row r="45" spans="1:28" s="81" customFormat="1" ht="15" x14ac:dyDescent="0.35">
      <c r="A45" s="39">
        <f t="shared" si="5"/>
        <v>38</v>
      </c>
      <c r="B45" s="235"/>
      <c r="C45" s="5"/>
      <c r="D45" s="6"/>
      <c r="E45" s="6"/>
      <c r="F45" s="6"/>
      <c r="G45" s="7"/>
      <c r="H45" s="85"/>
      <c r="I45" s="5"/>
      <c r="J45" s="6"/>
      <c r="K45" s="6"/>
      <c r="L45" s="6"/>
      <c r="M45" s="7"/>
      <c r="N45" s="83"/>
      <c r="O45" s="219">
        <f t="shared" si="0"/>
        <v>0</v>
      </c>
      <c r="P45" s="221">
        <f t="shared" si="1"/>
        <v>0</v>
      </c>
      <c r="Q45" s="227">
        <f t="shared" si="2"/>
        <v>0</v>
      </c>
      <c r="R45" s="87"/>
      <c r="T45"/>
      <c r="Y45" s="82"/>
      <c r="AB45" s="82"/>
    </row>
    <row r="46" spans="1:28" s="81" customFormat="1" ht="15" x14ac:dyDescent="0.35">
      <c r="A46" s="39">
        <f t="shared" si="5"/>
        <v>39</v>
      </c>
      <c r="B46" s="235"/>
      <c r="C46" s="5"/>
      <c r="D46" s="6"/>
      <c r="E46" s="6"/>
      <c r="F46" s="6"/>
      <c r="G46" s="7"/>
      <c r="H46" s="85"/>
      <c r="I46" s="5"/>
      <c r="J46" s="6"/>
      <c r="K46" s="6"/>
      <c r="L46" s="6"/>
      <c r="M46" s="7"/>
      <c r="N46" s="83"/>
      <c r="O46" s="219">
        <f t="shared" si="0"/>
        <v>0</v>
      </c>
      <c r="P46" s="221">
        <f t="shared" si="1"/>
        <v>0</v>
      </c>
      <c r="Q46" s="227">
        <f t="shared" si="2"/>
        <v>0</v>
      </c>
      <c r="R46" s="87"/>
      <c r="T46"/>
      <c r="Y46" s="82"/>
      <c r="AB46" s="82"/>
    </row>
    <row r="47" spans="1:28" s="81" customFormat="1" ht="15" x14ac:dyDescent="0.35">
      <c r="A47" s="39">
        <f t="shared" si="5"/>
        <v>40</v>
      </c>
      <c r="B47" s="235"/>
      <c r="C47" s="5"/>
      <c r="D47" s="6"/>
      <c r="E47" s="6"/>
      <c r="F47" s="6"/>
      <c r="G47" s="7"/>
      <c r="H47" s="85"/>
      <c r="I47" s="5"/>
      <c r="J47" s="6"/>
      <c r="K47" s="6"/>
      <c r="L47" s="6"/>
      <c r="M47" s="7"/>
      <c r="N47" s="83"/>
      <c r="O47" s="219">
        <f t="shared" si="0"/>
        <v>0</v>
      </c>
      <c r="P47" s="221">
        <f t="shared" si="1"/>
        <v>0</v>
      </c>
      <c r="Q47" s="227">
        <f t="shared" si="2"/>
        <v>0</v>
      </c>
      <c r="R47" s="87"/>
      <c r="T47"/>
      <c r="Y47" s="82"/>
      <c r="AB47" s="82"/>
    </row>
    <row r="48" spans="1:28" s="81" customFormat="1" ht="15" x14ac:dyDescent="0.35">
      <c r="A48" s="39">
        <f t="shared" si="5"/>
        <v>41</v>
      </c>
      <c r="B48" s="235"/>
      <c r="C48" s="5"/>
      <c r="D48" s="6"/>
      <c r="E48" s="6"/>
      <c r="F48" s="6"/>
      <c r="G48" s="7"/>
      <c r="H48" s="85"/>
      <c r="I48" s="5"/>
      <c r="J48" s="6"/>
      <c r="K48" s="6"/>
      <c r="L48" s="6"/>
      <c r="M48" s="7"/>
      <c r="N48" s="83"/>
      <c r="O48" s="219">
        <f t="shared" si="0"/>
        <v>0</v>
      </c>
      <c r="P48" s="221">
        <f t="shared" si="1"/>
        <v>0</v>
      </c>
      <c r="Q48" s="227">
        <f t="shared" si="2"/>
        <v>0</v>
      </c>
      <c r="R48" s="87"/>
      <c r="T48"/>
      <c r="Y48" s="82"/>
      <c r="AB48" s="82"/>
    </row>
    <row r="49" spans="1:28" s="81" customFormat="1" ht="15" x14ac:dyDescent="0.35">
      <c r="A49" s="39">
        <f t="shared" si="5"/>
        <v>42</v>
      </c>
      <c r="B49" s="235"/>
      <c r="C49" s="5"/>
      <c r="D49" s="6"/>
      <c r="E49" s="6"/>
      <c r="F49" s="6"/>
      <c r="G49" s="7"/>
      <c r="H49" s="85"/>
      <c r="I49" s="5"/>
      <c r="J49" s="6"/>
      <c r="K49" s="6"/>
      <c r="L49" s="6"/>
      <c r="M49" s="7"/>
      <c r="N49" s="83"/>
      <c r="O49" s="219">
        <f t="shared" si="0"/>
        <v>0</v>
      </c>
      <c r="P49" s="221">
        <f t="shared" si="1"/>
        <v>0</v>
      </c>
      <c r="Q49" s="227">
        <f t="shared" si="2"/>
        <v>0</v>
      </c>
      <c r="R49" s="87"/>
      <c r="T49"/>
      <c r="Y49" s="82"/>
      <c r="AB49" s="82"/>
    </row>
    <row r="50" spans="1:28" s="48" customFormat="1" ht="12.75" x14ac:dyDescent="0.35">
      <c r="A50" s="350" t="s">
        <v>60</v>
      </c>
      <c r="B50" s="350"/>
      <c r="C50" s="350"/>
      <c r="D50" s="350"/>
      <c r="E50" s="350"/>
      <c r="F50" s="350"/>
      <c r="G50" s="350"/>
      <c r="H50" s="350"/>
      <c r="I50" s="350"/>
      <c r="J50" s="350"/>
      <c r="K50" s="350"/>
      <c r="L50" s="350"/>
      <c r="M50" s="350"/>
      <c r="N50" s="350"/>
      <c r="O50" s="350"/>
      <c r="P50" s="350"/>
      <c r="Q50" s="350"/>
      <c r="R50" s="350"/>
      <c r="T50"/>
      <c r="Y50" s="72"/>
      <c r="AB50" s="72"/>
    </row>
    <row r="51" spans="1:28" s="48" customFormat="1" ht="12.75" x14ac:dyDescent="0.35">
      <c r="T51"/>
      <c r="Y51" s="72"/>
      <c r="AB51" s="72"/>
    </row>
    <row r="52" spans="1:28" s="129" customFormat="1" ht="21.75" customHeight="1" x14ac:dyDescent="0.55000000000000004">
      <c r="A52"/>
      <c r="B52"/>
      <c r="C52"/>
      <c r="D52"/>
      <c r="E52"/>
      <c r="F52"/>
      <c r="G52"/>
      <c r="H52"/>
      <c r="I52"/>
      <c r="J52"/>
      <c r="K52"/>
      <c r="L52"/>
      <c r="M52"/>
      <c r="N52"/>
      <c r="O52"/>
      <c r="P52"/>
      <c r="Q52"/>
      <c r="R52"/>
      <c r="T52" s="130"/>
      <c r="Y52" s="131"/>
      <c r="AB52" s="131"/>
    </row>
    <row r="53" spans="1:28" s="129" customFormat="1" ht="17.25" customHeight="1" x14ac:dyDescent="0.55000000000000004">
      <c r="A53"/>
      <c r="B53"/>
      <c r="C53"/>
      <c r="D53"/>
      <c r="E53"/>
      <c r="F53"/>
      <c r="G53"/>
      <c r="H53"/>
      <c r="I53"/>
      <c r="J53"/>
      <c r="K53"/>
      <c r="L53"/>
      <c r="M53"/>
      <c r="N53"/>
      <c r="O53"/>
      <c r="P53"/>
      <c r="Q53"/>
      <c r="R53"/>
      <c r="T53" s="130"/>
      <c r="Y53" s="131"/>
      <c r="AB53" s="131"/>
    </row>
    <row r="54" spans="1:28" s="132" customFormat="1" ht="15.75" customHeight="1" x14ac:dyDescent="0.35">
      <c r="A54"/>
      <c r="B54"/>
      <c r="C54"/>
      <c r="D54"/>
      <c r="E54"/>
      <c r="F54"/>
      <c r="G54"/>
      <c r="H54"/>
      <c r="I54"/>
      <c r="J54"/>
      <c r="K54"/>
      <c r="L54"/>
      <c r="M54"/>
      <c r="N54"/>
      <c r="O54"/>
      <c r="P54"/>
      <c r="Q54"/>
      <c r="R54"/>
      <c r="T54" s="133"/>
      <c r="Y54" s="134"/>
      <c r="AB54" s="134"/>
    </row>
    <row r="55" spans="1:28" s="132" customFormat="1" ht="15.75" customHeight="1" x14ac:dyDescent="0.35">
      <c r="A55"/>
      <c r="B55"/>
      <c r="C55"/>
      <c r="D55"/>
      <c r="E55"/>
      <c r="F55"/>
      <c r="G55"/>
      <c r="H55"/>
      <c r="I55"/>
      <c r="J55"/>
      <c r="K55"/>
      <c r="L55"/>
      <c r="M55"/>
      <c r="N55"/>
      <c r="O55"/>
      <c r="P55"/>
      <c r="Q55"/>
      <c r="R55"/>
      <c r="T55" s="133"/>
      <c r="Y55" s="134"/>
      <c r="AB55" s="134"/>
    </row>
    <row r="56" spans="1:28" s="132" customFormat="1" ht="15.75" customHeight="1" x14ac:dyDescent="0.35">
      <c r="A56" s="343"/>
      <c r="B56" s="343"/>
      <c r="C56" s="343"/>
      <c r="D56" s="343"/>
      <c r="E56" s="343"/>
      <c r="F56" s="343"/>
      <c r="G56" s="343"/>
      <c r="H56" s="343"/>
      <c r="I56"/>
      <c r="J56"/>
      <c r="K56"/>
      <c r="L56"/>
      <c r="M56"/>
      <c r="N56"/>
      <c r="O56"/>
      <c r="P56"/>
      <c r="Q56"/>
      <c r="R56"/>
      <c r="T56" s="133"/>
      <c r="Y56" s="134"/>
      <c r="AB56" s="134"/>
    </row>
    <row r="57" spans="1:28" s="132" customFormat="1" ht="15.75" customHeight="1" x14ac:dyDescent="0.35">
      <c r="A57" s="343"/>
      <c r="B57" s="343"/>
      <c r="C57" s="343"/>
      <c r="D57" s="343"/>
      <c r="E57" s="343"/>
      <c r="F57" s="343"/>
      <c r="G57" s="343"/>
      <c r="H57" s="343"/>
      <c r="I57"/>
      <c r="J57"/>
      <c r="K57"/>
      <c r="L57"/>
      <c r="M57"/>
      <c r="N57"/>
      <c r="O57"/>
      <c r="P57"/>
      <c r="Q57"/>
      <c r="R57"/>
      <c r="T57" s="133"/>
      <c r="Y57" s="134"/>
      <c r="AB57" s="134"/>
    </row>
    <row r="58" spans="1:28" s="132" customFormat="1" ht="15.75" customHeight="1" x14ac:dyDescent="0.35">
      <c r="A58" s="343"/>
      <c r="B58" s="343"/>
      <c r="C58" s="343"/>
      <c r="D58" s="343"/>
      <c r="E58" s="343"/>
      <c r="F58" s="343"/>
      <c r="G58" s="343"/>
      <c r="H58" s="343"/>
      <c r="I58"/>
      <c r="J58"/>
      <c r="K58"/>
      <c r="L58"/>
      <c r="M58"/>
      <c r="N58"/>
      <c r="O58"/>
      <c r="P58"/>
      <c r="Q58"/>
      <c r="R58"/>
      <c r="T58" s="133"/>
      <c r="Y58" s="134"/>
      <c r="AB58" s="134"/>
    </row>
    <row r="59" spans="1:28" s="132" customFormat="1" ht="15.75" customHeight="1" x14ac:dyDescent="0.35">
      <c r="A59" s="343"/>
      <c r="B59" s="343"/>
      <c r="C59" s="343"/>
      <c r="D59" s="343"/>
      <c r="E59" s="343"/>
      <c r="F59" s="343"/>
      <c r="G59" s="343"/>
      <c r="H59" s="343"/>
      <c r="I59"/>
      <c r="J59"/>
      <c r="K59"/>
      <c r="L59"/>
      <c r="M59"/>
      <c r="N59"/>
      <c r="O59"/>
      <c r="P59"/>
      <c r="Q59"/>
      <c r="R59"/>
      <c r="T59" s="133"/>
      <c r="Y59" s="134"/>
      <c r="AB59" s="134"/>
    </row>
    <row r="60" spans="1:28" s="135" customFormat="1" ht="15.75" customHeight="1" x14ac:dyDescent="0.35">
      <c r="A60"/>
      <c r="B60"/>
      <c r="C60"/>
      <c r="D60"/>
      <c r="E60"/>
      <c r="F60"/>
      <c r="G60"/>
      <c r="H60"/>
      <c r="I60"/>
      <c r="J60"/>
      <c r="K60"/>
      <c r="L60"/>
      <c r="M60"/>
      <c r="N60"/>
      <c r="O60"/>
      <c r="P60"/>
      <c r="Q60"/>
      <c r="R60"/>
      <c r="T60" s="136"/>
      <c r="Y60" s="137"/>
      <c r="AB60" s="137"/>
    </row>
    <row r="61" spans="1:28" s="135" customFormat="1" ht="15.75" customHeight="1" x14ac:dyDescent="0.35">
      <c r="A61"/>
      <c r="B61"/>
      <c r="C61"/>
      <c r="D61"/>
      <c r="E61"/>
      <c r="F61"/>
      <c r="G61"/>
      <c r="H61"/>
      <c r="I61"/>
      <c r="J61"/>
      <c r="K61"/>
      <c r="L61"/>
      <c r="M61"/>
      <c r="N61"/>
      <c r="O61"/>
      <c r="P61"/>
      <c r="Q61"/>
      <c r="R61"/>
      <c r="T61" s="136"/>
      <c r="Y61" s="137"/>
      <c r="AB61" s="137"/>
    </row>
    <row r="62" spans="1:28" s="135" customFormat="1" ht="15.75" customHeight="1" x14ac:dyDescent="0.35">
      <c r="A62"/>
      <c r="B62"/>
      <c r="C62"/>
      <c r="D62"/>
      <c r="E62"/>
      <c r="F62"/>
      <c r="G62"/>
      <c r="H62"/>
      <c r="I62"/>
      <c r="J62"/>
      <c r="K62"/>
      <c r="L62"/>
      <c r="M62"/>
      <c r="N62"/>
      <c r="O62"/>
      <c r="P62"/>
      <c r="Q62"/>
      <c r="R62"/>
      <c r="T62" s="136"/>
      <c r="Y62" s="137"/>
      <c r="AB62" s="137"/>
    </row>
    <row r="63" spans="1:28" s="135" customFormat="1" ht="15.75" customHeight="1" x14ac:dyDescent="0.35">
      <c r="A63"/>
      <c r="B63"/>
      <c r="C63"/>
      <c r="D63"/>
      <c r="E63"/>
      <c r="F63"/>
      <c r="G63"/>
      <c r="H63"/>
      <c r="I63"/>
      <c r="J63"/>
      <c r="K63"/>
      <c r="L63"/>
      <c r="M63"/>
      <c r="N63"/>
      <c r="O63"/>
      <c r="P63"/>
      <c r="Q63"/>
      <c r="R63"/>
      <c r="T63" s="136"/>
      <c r="Y63" s="137"/>
      <c r="AB63" s="137"/>
    </row>
    <row r="64" spans="1:28" s="135" customFormat="1" ht="15.75" customHeight="1" x14ac:dyDescent="0.35">
      <c r="A64"/>
      <c r="B64"/>
      <c r="C64"/>
      <c r="D64"/>
      <c r="E64"/>
      <c r="F64"/>
      <c r="G64"/>
      <c r="H64"/>
      <c r="I64"/>
      <c r="J64"/>
      <c r="K64"/>
      <c r="L64"/>
      <c r="M64"/>
      <c r="N64"/>
      <c r="O64"/>
      <c r="P64"/>
      <c r="Q64"/>
      <c r="R64"/>
      <c r="T64" s="136"/>
      <c r="Y64" s="137"/>
      <c r="AB64" s="137"/>
    </row>
    <row r="65" spans="1:256" s="135" customFormat="1" ht="15.75" customHeight="1" x14ac:dyDescent="0.35">
      <c r="A65"/>
      <c r="B65"/>
      <c r="C65"/>
      <c r="D65"/>
      <c r="E65"/>
      <c r="F65"/>
      <c r="G65"/>
      <c r="H65"/>
      <c r="I65"/>
      <c r="J65"/>
      <c r="K65"/>
      <c r="L65"/>
      <c r="M65"/>
      <c r="N65"/>
      <c r="O65"/>
      <c r="P65"/>
      <c r="Q65"/>
      <c r="R65"/>
      <c r="T65" s="136"/>
      <c r="Y65" s="137"/>
      <c r="AB65" s="137"/>
    </row>
    <row r="66" spans="1:256" s="132" customFormat="1" ht="15.75" customHeight="1" x14ac:dyDescent="0.35">
      <c r="A66"/>
      <c r="B66"/>
      <c r="C66"/>
      <c r="D66"/>
      <c r="E66"/>
      <c r="F66"/>
      <c r="G66"/>
      <c r="H66"/>
      <c r="I66"/>
      <c r="J66"/>
      <c r="K66"/>
      <c r="L66"/>
      <c r="M66"/>
      <c r="N66"/>
      <c r="O66"/>
      <c r="P66"/>
      <c r="Q66"/>
      <c r="R66"/>
      <c r="T66" s="133"/>
      <c r="Y66" s="134"/>
      <c r="AB66" s="134"/>
    </row>
    <row r="67" spans="1:256" s="132" customFormat="1" ht="15.75" customHeight="1" x14ac:dyDescent="0.35">
      <c r="A67" s="343"/>
      <c r="B67" s="343"/>
      <c r="C67" s="343"/>
      <c r="D67" s="343"/>
      <c r="E67" s="343"/>
      <c r="F67" s="343"/>
      <c r="G67" s="343"/>
      <c r="H67" s="343"/>
      <c r="I67"/>
      <c r="J67"/>
      <c r="K67"/>
      <c r="L67"/>
      <c r="M67"/>
      <c r="N67"/>
      <c r="O67"/>
      <c r="P67"/>
      <c r="Q67"/>
      <c r="R67"/>
      <c r="T67" s="133"/>
      <c r="Y67" s="134"/>
      <c r="AB67" s="134"/>
    </row>
    <row r="68" spans="1:256" s="132" customFormat="1" ht="15.75" customHeight="1" x14ac:dyDescent="0.35">
      <c r="A68"/>
      <c r="B68"/>
      <c r="C68"/>
      <c r="D68"/>
      <c r="E68"/>
      <c r="F68"/>
      <c r="G68"/>
      <c r="H68"/>
      <c r="I68"/>
      <c r="J68"/>
      <c r="K68"/>
      <c r="L68"/>
      <c r="M68"/>
      <c r="N68"/>
      <c r="O68"/>
      <c r="P68"/>
      <c r="Q68"/>
      <c r="R68"/>
      <c r="T68" s="133"/>
      <c r="Y68" s="134"/>
      <c r="AB68" s="134"/>
    </row>
    <row r="69" spans="1:256" s="132" customFormat="1" ht="15.75" customHeight="1" x14ac:dyDescent="0.35">
      <c r="A69"/>
      <c r="B69"/>
      <c r="C69"/>
      <c r="D69"/>
      <c r="E69"/>
      <c r="F69"/>
      <c r="G69"/>
      <c r="H69"/>
      <c r="I69"/>
      <c r="J69"/>
      <c r="K69"/>
      <c r="L69"/>
      <c r="M69"/>
      <c r="N69"/>
      <c r="O69"/>
      <c r="P69"/>
      <c r="Q69"/>
      <c r="R69"/>
      <c r="T69" s="133"/>
      <c r="Y69" s="134"/>
      <c r="AB69" s="134"/>
    </row>
    <row r="70" spans="1:256" s="132" customFormat="1" ht="15.75" customHeight="1" x14ac:dyDescent="0.35">
      <c r="A70"/>
      <c r="B70"/>
      <c r="C70"/>
      <c r="D70"/>
      <c r="E70"/>
      <c r="F70"/>
      <c r="G70"/>
      <c r="H70"/>
      <c r="I70"/>
      <c r="J70"/>
      <c r="K70"/>
      <c r="L70"/>
      <c r="M70"/>
      <c r="N70"/>
      <c r="O70"/>
      <c r="P70"/>
      <c r="Q70"/>
      <c r="R70"/>
      <c r="T70" s="133"/>
      <c r="Y70" s="134"/>
      <c r="AB70" s="134"/>
    </row>
    <row r="71" spans="1:256" s="132" customFormat="1" ht="15.75" customHeight="1" x14ac:dyDescent="0.35">
      <c r="A71"/>
      <c r="B71"/>
      <c r="C71"/>
      <c r="D71"/>
      <c r="E71"/>
      <c r="F71"/>
      <c r="G71"/>
      <c r="H71"/>
      <c r="I71"/>
      <c r="J71"/>
      <c r="K71"/>
      <c r="L71"/>
      <c r="M71"/>
      <c r="N71"/>
      <c r="O71"/>
      <c r="P71"/>
      <c r="Q71"/>
      <c r="R71"/>
      <c r="T71" s="133"/>
      <c r="Y71" s="134"/>
      <c r="AB71" s="134"/>
    </row>
    <row r="72" spans="1:256" s="132" customFormat="1" ht="15.75" customHeight="1" x14ac:dyDescent="0.35">
      <c r="A72" s="343"/>
      <c r="B72" s="343"/>
      <c r="C72" s="343"/>
      <c r="D72" s="343"/>
      <c r="E72" s="343"/>
      <c r="F72" s="343"/>
      <c r="G72" s="343"/>
      <c r="H72" s="343"/>
      <c r="I72"/>
      <c r="J72"/>
      <c r="K72"/>
      <c r="L72"/>
      <c r="M72"/>
      <c r="N72"/>
      <c r="O72"/>
      <c r="P72"/>
      <c r="Q72"/>
      <c r="R72"/>
      <c r="T72" s="133"/>
      <c r="Y72" s="134"/>
      <c r="AB72" s="134"/>
    </row>
    <row r="73" spans="1:256" s="135" customFormat="1" ht="15.75" customHeight="1" x14ac:dyDescent="0.35">
      <c r="A73" s="343"/>
      <c r="B73" s="343"/>
      <c r="C73" s="343"/>
      <c r="D73" s="343"/>
      <c r="E73" s="343"/>
      <c r="F73" s="343"/>
      <c r="G73" s="343"/>
      <c r="H73" s="343"/>
      <c r="I73"/>
      <c r="J73"/>
      <c r="K73"/>
      <c r="L73"/>
      <c r="M73"/>
      <c r="N73"/>
      <c r="O73"/>
      <c r="P73"/>
      <c r="Q73"/>
      <c r="R73"/>
      <c r="T73" s="136"/>
      <c r="Y73" s="137"/>
      <c r="AB73" s="137"/>
    </row>
    <row r="74" spans="1:256" s="135" customFormat="1" ht="15.75" customHeight="1" x14ac:dyDescent="0.35">
      <c r="A74" s="343"/>
      <c r="B74" s="343"/>
      <c r="C74" s="343"/>
      <c r="D74" s="343"/>
      <c r="E74" s="343"/>
      <c r="F74" s="343"/>
      <c r="G74" s="343"/>
      <c r="H74" s="343"/>
      <c r="I74" s="343"/>
      <c r="J74" s="343"/>
      <c r="K74" s="343"/>
      <c r="L74" s="343"/>
      <c r="M74" s="343"/>
      <c r="N74" s="343"/>
      <c r="O74" s="343"/>
      <c r="P74" s="343"/>
      <c r="Q74"/>
      <c r="R74"/>
      <c r="S74" s="138"/>
      <c r="T74" s="138"/>
      <c r="U74" s="138"/>
      <c r="V74" s="138"/>
      <c r="W74" s="138"/>
      <c r="X74" s="138"/>
      <c r="Y74" s="342"/>
      <c r="Z74" s="342"/>
      <c r="AA74" s="342"/>
      <c r="AB74" s="342"/>
      <c r="AC74" s="342"/>
      <c r="AD74" s="342"/>
      <c r="AE74" s="342"/>
      <c r="AF74" s="342"/>
      <c r="AG74" s="342"/>
      <c r="AH74" s="342"/>
      <c r="AI74" s="342"/>
      <c r="AJ74" s="342"/>
      <c r="AK74" s="342"/>
      <c r="AL74" s="342"/>
      <c r="AM74" s="342"/>
      <c r="AN74" s="342"/>
      <c r="AO74" s="342"/>
      <c r="AP74" s="342"/>
      <c r="AQ74" s="342"/>
      <c r="AR74" s="342"/>
      <c r="AS74" s="342"/>
      <c r="AT74" s="342"/>
      <c r="AU74" s="342"/>
      <c r="AV74" s="342"/>
      <c r="AW74" s="342"/>
      <c r="AX74" s="342"/>
      <c r="AY74" s="342"/>
      <c r="AZ74" s="342"/>
      <c r="BA74" s="342"/>
      <c r="BB74" s="342"/>
      <c r="BC74" s="342"/>
      <c r="BD74" s="342"/>
      <c r="BE74" s="342"/>
      <c r="BF74" s="342"/>
      <c r="BG74" s="342"/>
      <c r="BH74" s="342"/>
      <c r="BI74" s="342"/>
      <c r="BJ74" s="342"/>
      <c r="BK74" s="342"/>
      <c r="BL74" s="342"/>
      <c r="BM74" s="342"/>
      <c r="BN74" s="342"/>
      <c r="BO74" s="342"/>
      <c r="BP74" s="342"/>
      <c r="BQ74" s="342"/>
      <c r="BR74" s="342"/>
      <c r="BS74" s="342"/>
      <c r="BT74" s="342"/>
      <c r="BU74" s="342"/>
      <c r="BV74" s="342"/>
      <c r="BW74" s="342"/>
      <c r="BX74" s="342"/>
      <c r="BY74" s="342"/>
      <c r="BZ74" s="342"/>
      <c r="CA74" s="342"/>
      <c r="CB74" s="342"/>
      <c r="CC74" s="342"/>
      <c r="CD74" s="342"/>
      <c r="CE74" s="342"/>
      <c r="CF74" s="342"/>
      <c r="CG74" s="342"/>
      <c r="CH74" s="342"/>
      <c r="CI74" s="342"/>
      <c r="CJ74" s="342"/>
      <c r="CK74" s="342"/>
      <c r="CL74" s="342"/>
      <c r="CM74" s="342"/>
      <c r="CN74" s="342"/>
      <c r="CO74" s="342"/>
      <c r="CP74" s="342"/>
      <c r="CQ74" s="342"/>
      <c r="CR74" s="342"/>
      <c r="CS74" s="342"/>
      <c r="CT74" s="342"/>
      <c r="CU74" s="342"/>
      <c r="CV74" s="342"/>
      <c r="CW74" s="342"/>
      <c r="CX74" s="342"/>
      <c r="CY74" s="342"/>
      <c r="CZ74" s="342"/>
      <c r="DA74" s="342"/>
      <c r="DB74" s="342"/>
      <c r="DC74" s="342"/>
      <c r="DD74" s="342"/>
      <c r="DE74" s="342"/>
      <c r="DF74" s="342"/>
      <c r="DG74" s="342"/>
      <c r="DH74" s="342"/>
      <c r="DI74" s="342"/>
      <c r="DJ74" s="342"/>
      <c r="DK74" s="342"/>
      <c r="DL74" s="342"/>
      <c r="DM74" s="342"/>
      <c r="DN74" s="342"/>
      <c r="DO74" s="342"/>
      <c r="DP74" s="342"/>
      <c r="DQ74" s="342"/>
      <c r="DR74" s="342"/>
      <c r="DS74" s="342"/>
      <c r="DT74" s="342"/>
      <c r="DU74" s="342"/>
      <c r="DV74" s="342"/>
      <c r="DW74" s="342"/>
      <c r="DX74" s="342"/>
      <c r="DY74" s="342"/>
      <c r="DZ74" s="342"/>
      <c r="EA74" s="342"/>
      <c r="EB74" s="342"/>
      <c r="EC74" s="342"/>
      <c r="ED74" s="342"/>
      <c r="EE74" s="342"/>
      <c r="EF74" s="342"/>
      <c r="EG74" s="342"/>
      <c r="EH74" s="342"/>
      <c r="EI74" s="342"/>
      <c r="EJ74" s="342"/>
      <c r="EK74" s="342"/>
      <c r="EL74" s="342"/>
      <c r="EM74" s="342"/>
      <c r="EN74" s="342"/>
      <c r="EO74" s="342"/>
      <c r="EP74" s="342"/>
      <c r="EQ74" s="342"/>
      <c r="ER74" s="342"/>
      <c r="ES74" s="342"/>
      <c r="ET74" s="342"/>
      <c r="EU74" s="342"/>
      <c r="EV74" s="342"/>
      <c r="EW74" s="342"/>
      <c r="EX74" s="342"/>
      <c r="EY74" s="342"/>
      <c r="EZ74" s="342"/>
      <c r="FA74" s="342"/>
      <c r="FB74" s="342"/>
      <c r="FC74" s="342"/>
      <c r="FD74" s="342"/>
      <c r="FE74" s="342"/>
      <c r="FF74" s="342"/>
      <c r="FG74" s="342"/>
      <c r="FH74" s="342"/>
      <c r="FI74" s="342"/>
      <c r="FJ74" s="342"/>
      <c r="FK74" s="342"/>
      <c r="FL74" s="342"/>
      <c r="FM74" s="342"/>
      <c r="FN74" s="342"/>
      <c r="FO74" s="342"/>
      <c r="FP74" s="342"/>
      <c r="FQ74" s="342"/>
      <c r="FR74" s="342"/>
      <c r="FS74" s="342"/>
      <c r="FT74" s="342"/>
      <c r="FU74" s="342"/>
      <c r="FV74" s="342"/>
      <c r="FW74" s="342"/>
      <c r="FX74" s="342"/>
      <c r="FY74" s="342"/>
      <c r="FZ74" s="342"/>
      <c r="GA74" s="342"/>
      <c r="GB74" s="342"/>
      <c r="GC74" s="342"/>
      <c r="GD74" s="342"/>
      <c r="GE74" s="342"/>
      <c r="GF74" s="342"/>
      <c r="GG74" s="342"/>
      <c r="GH74" s="342"/>
      <c r="GI74" s="342"/>
      <c r="GJ74" s="342"/>
      <c r="GK74" s="342"/>
      <c r="GL74" s="342"/>
      <c r="GM74" s="342"/>
      <c r="GN74" s="342"/>
      <c r="GO74" s="342"/>
      <c r="GP74" s="342"/>
      <c r="GQ74" s="342"/>
      <c r="GR74" s="342"/>
      <c r="GS74" s="342"/>
      <c r="GT74" s="342"/>
      <c r="GU74" s="342"/>
      <c r="GV74" s="342"/>
      <c r="GW74" s="342"/>
      <c r="GX74" s="342"/>
      <c r="GY74" s="342"/>
      <c r="GZ74" s="342"/>
      <c r="HA74" s="342"/>
      <c r="HB74" s="342"/>
      <c r="HC74" s="342"/>
      <c r="HD74" s="342"/>
      <c r="HE74" s="342"/>
      <c r="HF74" s="342"/>
      <c r="HG74" s="342"/>
      <c r="HH74" s="342"/>
      <c r="HI74" s="342"/>
      <c r="HJ74" s="342"/>
      <c r="HK74" s="342"/>
      <c r="HL74" s="342"/>
      <c r="HM74" s="342"/>
      <c r="HN74" s="342"/>
      <c r="HO74" s="342"/>
      <c r="HP74" s="342"/>
      <c r="HQ74" s="342"/>
      <c r="HR74" s="342"/>
      <c r="HS74" s="342"/>
      <c r="HT74" s="342"/>
      <c r="HU74" s="342"/>
      <c r="HV74" s="342"/>
      <c r="HW74" s="342"/>
      <c r="HX74" s="342"/>
      <c r="HY74" s="342"/>
      <c r="HZ74" s="342"/>
      <c r="IA74" s="342"/>
      <c r="IB74" s="342"/>
      <c r="IC74" s="342"/>
      <c r="ID74" s="342"/>
      <c r="IE74" s="342"/>
      <c r="IF74" s="342"/>
      <c r="IG74" s="342"/>
      <c r="IH74" s="342"/>
      <c r="II74" s="342"/>
      <c r="IJ74" s="342"/>
      <c r="IK74" s="342"/>
      <c r="IL74" s="342"/>
      <c r="IM74" s="342"/>
      <c r="IN74" s="342"/>
      <c r="IO74" s="342"/>
      <c r="IP74" s="342"/>
      <c r="IQ74" s="342"/>
      <c r="IR74" s="342"/>
      <c r="IS74" s="342"/>
      <c r="IT74" s="342"/>
      <c r="IU74" s="342"/>
      <c r="IV74" s="342"/>
    </row>
    <row r="75" spans="1:256" s="135" customFormat="1" ht="15.75" customHeight="1" x14ac:dyDescent="0.35">
      <c r="A75" s="343"/>
      <c r="B75" s="343"/>
      <c r="C75" s="343"/>
      <c r="D75" s="343"/>
      <c r="E75" s="343"/>
      <c r="F75" s="343"/>
      <c r="G75" s="343"/>
      <c r="H75" s="343"/>
      <c r="I75" s="343"/>
      <c r="J75" s="343"/>
      <c r="K75" s="343"/>
      <c r="L75" s="343"/>
      <c r="M75" s="343"/>
      <c r="N75" s="343"/>
      <c r="O75" s="343"/>
      <c r="P75" s="343"/>
      <c r="Q75"/>
      <c r="R75"/>
      <c r="S75" s="138"/>
      <c r="T75" s="138"/>
      <c r="U75" s="138"/>
      <c r="V75" s="138"/>
      <c r="W75" s="138"/>
      <c r="X75" s="138"/>
      <c r="Y75" s="342"/>
      <c r="Z75" s="342"/>
      <c r="AA75" s="342"/>
      <c r="AB75" s="342"/>
      <c r="AC75" s="342"/>
      <c r="AD75" s="342"/>
      <c r="AE75" s="342"/>
      <c r="AF75" s="342"/>
      <c r="AG75" s="342"/>
      <c r="AH75" s="342"/>
      <c r="AI75" s="342"/>
      <c r="AJ75" s="342"/>
      <c r="AK75" s="342"/>
      <c r="AL75" s="342"/>
      <c r="AM75" s="342"/>
      <c r="AN75" s="342"/>
      <c r="AO75" s="342"/>
      <c r="AP75" s="342"/>
      <c r="AQ75" s="342"/>
      <c r="AR75" s="342"/>
      <c r="AS75" s="342"/>
      <c r="AT75" s="342"/>
      <c r="AU75" s="342"/>
      <c r="AV75" s="342"/>
      <c r="AW75" s="342"/>
      <c r="AX75" s="342"/>
      <c r="AY75" s="342"/>
      <c r="AZ75" s="342"/>
      <c r="BA75" s="342"/>
      <c r="BB75" s="342"/>
      <c r="BC75" s="342"/>
      <c r="BD75" s="342"/>
      <c r="BE75" s="342"/>
      <c r="BF75" s="342"/>
      <c r="BG75" s="342"/>
      <c r="BH75" s="342"/>
      <c r="BI75" s="342"/>
      <c r="BJ75" s="342"/>
      <c r="BK75" s="342"/>
      <c r="BL75" s="342"/>
      <c r="BM75" s="342"/>
      <c r="BN75" s="342"/>
      <c r="BO75" s="342"/>
      <c r="BP75" s="342"/>
      <c r="BQ75" s="342"/>
      <c r="BR75" s="342"/>
      <c r="BS75" s="342"/>
      <c r="BT75" s="342"/>
      <c r="BU75" s="342"/>
      <c r="BV75" s="342"/>
      <c r="BW75" s="342"/>
      <c r="BX75" s="342"/>
      <c r="BY75" s="342"/>
      <c r="BZ75" s="342"/>
      <c r="CA75" s="342"/>
      <c r="CB75" s="342"/>
      <c r="CC75" s="342"/>
      <c r="CD75" s="342"/>
      <c r="CE75" s="342"/>
      <c r="CF75" s="342"/>
      <c r="CG75" s="342"/>
      <c r="CH75" s="342"/>
      <c r="CI75" s="342"/>
      <c r="CJ75" s="342"/>
      <c r="CK75" s="342"/>
      <c r="CL75" s="342"/>
      <c r="CM75" s="342"/>
      <c r="CN75" s="342"/>
      <c r="CO75" s="342"/>
      <c r="CP75" s="342"/>
      <c r="CQ75" s="342"/>
      <c r="CR75" s="342"/>
      <c r="CS75" s="342"/>
      <c r="CT75" s="342"/>
      <c r="CU75" s="342"/>
      <c r="CV75" s="342"/>
      <c r="CW75" s="342"/>
      <c r="CX75" s="342"/>
      <c r="CY75" s="342"/>
      <c r="CZ75" s="342"/>
      <c r="DA75" s="342"/>
      <c r="DB75" s="342"/>
      <c r="DC75" s="342"/>
      <c r="DD75" s="342"/>
      <c r="DE75" s="342"/>
      <c r="DF75" s="342"/>
      <c r="DG75" s="342"/>
      <c r="DH75" s="342"/>
      <c r="DI75" s="342"/>
      <c r="DJ75" s="342"/>
      <c r="DK75" s="342"/>
      <c r="DL75" s="342"/>
      <c r="DM75" s="342"/>
      <c r="DN75" s="342"/>
      <c r="DO75" s="342"/>
      <c r="DP75" s="342"/>
      <c r="DQ75" s="342"/>
      <c r="DR75" s="342"/>
      <c r="DS75" s="342"/>
      <c r="DT75" s="342"/>
      <c r="DU75" s="342"/>
      <c r="DV75" s="342"/>
      <c r="DW75" s="342"/>
      <c r="DX75" s="342"/>
      <c r="DY75" s="342"/>
      <c r="DZ75" s="342"/>
      <c r="EA75" s="342"/>
      <c r="EB75" s="342"/>
      <c r="EC75" s="342"/>
      <c r="ED75" s="342"/>
      <c r="EE75" s="342"/>
      <c r="EF75" s="342"/>
      <c r="EG75" s="342"/>
      <c r="EH75" s="342"/>
      <c r="EI75" s="342"/>
      <c r="EJ75" s="342"/>
      <c r="EK75" s="342"/>
      <c r="EL75" s="342"/>
      <c r="EM75" s="342"/>
      <c r="EN75" s="342"/>
      <c r="EO75" s="342"/>
      <c r="EP75" s="342"/>
      <c r="EQ75" s="342"/>
      <c r="ER75" s="342"/>
      <c r="ES75" s="342"/>
      <c r="ET75" s="342"/>
      <c r="EU75" s="342"/>
      <c r="EV75" s="342"/>
      <c r="EW75" s="342"/>
      <c r="EX75" s="342"/>
      <c r="EY75" s="342"/>
      <c r="EZ75" s="342"/>
      <c r="FA75" s="342"/>
      <c r="FB75" s="342"/>
      <c r="FC75" s="342"/>
      <c r="FD75" s="342"/>
      <c r="FE75" s="342"/>
      <c r="FF75" s="342"/>
      <c r="FG75" s="342"/>
      <c r="FH75" s="342"/>
      <c r="FI75" s="342"/>
      <c r="FJ75" s="342"/>
      <c r="FK75" s="342"/>
      <c r="FL75" s="342"/>
      <c r="FM75" s="342"/>
      <c r="FN75" s="342"/>
      <c r="FO75" s="342"/>
      <c r="FP75" s="342"/>
      <c r="FQ75" s="342"/>
      <c r="FR75" s="342"/>
      <c r="FS75" s="342"/>
      <c r="FT75" s="342"/>
      <c r="FU75" s="342"/>
      <c r="FV75" s="342"/>
      <c r="FW75" s="342"/>
      <c r="FX75" s="342"/>
      <c r="FY75" s="342"/>
      <c r="FZ75" s="342"/>
      <c r="GA75" s="342"/>
      <c r="GB75" s="342"/>
      <c r="GC75" s="342"/>
      <c r="GD75" s="342"/>
      <c r="GE75" s="342"/>
      <c r="GF75" s="342"/>
      <c r="GG75" s="342"/>
      <c r="GH75" s="342"/>
      <c r="GI75" s="342"/>
      <c r="GJ75" s="342"/>
      <c r="GK75" s="342"/>
      <c r="GL75" s="342"/>
      <c r="GM75" s="342"/>
      <c r="GN75" s="342"/>
      <c r="GO75" s="342"/>
      <c r="GP75" s="342"/>
      <c r="GQ75" s="342"/>
      <c r="GR75" s="342"/>
      <c r="GS75" s="342"/>
      <c r="GT75" s="342"/>
      <c r="GU75" s="342"/>
      <c r="GV75" s="342"/>
      <c r="GW75" s="342"/>
      <c r="GX75" s="342"/>
      <c r="GY75" s="342"/>
      <c r="GZ75" s="342"/>
      <c r="HA75" s="342"/>
      <c r="HB75" s="342"/>
      <c r="HC75" s="342"/>
      <c r="HD75" s="342"/>
      <c r="HE75" s="342"/>
      <c r="HF75" s="342"/>
      <c r="HG75" s="342"/>
      <c r="HH75" s="342"/>
      <c r="HI75" s="342"/>
      <c r="HJ75" s="342"/>
      <c r="HK75" s="342"/>
      <c r="HL75" s="342"/>
      <c r="HM75" s="342"/>
      <c r="HN75" s="342"/>
      <c r="HO75" s="342"/>
      <c r="HP75" s="342"/>
      <c r="HQ75" s="342"/>
      <c r="HR75" s="342"/>
      <c r="HS75" s="342"/>
      <c r="HT75" s="342"/>
      <c r="HU75" s="342"/>
      <c r="HV75" s="342"/>
      <c r="HW75" s="342"/>
      <c r="HX75" s="342"/>
      <c r="HY75" s="342"/>
      <c r="HZ75" s="342"/>
      <c r="IA75" s="342"/>
      <c r="IB75" s="342"/>
      <c r="IC75" s="342"/>
      <c r="ID75" s="342"/>
      <c r="IE75" s="342"/>
      <c r="IF75" s="342"/>
      <c r="IG75" s="342"/>
      <c r="IH75" s="342"/>
      <c r="II75" s="342"/>
      <c r="IJ75" s="342"/>
      <c r="IK75" s="342"/>
      <c r="IL75" s="342"/>
      <c r="IM75" s="342"/>
      <c r="IN75" s="342"/>
      <c r="IO75" s="342"/>
      <c r="IP75" s="342"/>
      <c r="IQ75" s="342"/>
      <c r="IR75" s="342"/>
      <c r="IS75" s="342"/>
      <c r="IT75" s="342"/>
      <c r="IU75" s="342"/>
      <c r="IV75" s="342"/>
    </row>
    <row r="76" spans="1:256" s="135" customFormat="1" ht="15.75" customHeight="1" x14ac:dyDescent="0.35">
      <c r="A76" s="343"/>
      <c r="B76" s="343"/>
      <c r="C76" s="343"/>
      <c r="D76" s="343"/>
      <c r="E76" s="343"/>
      <c r="F76" s="343"/>
      <c r="G76" s="343"/>
      <c r="H76" s="343"/>
      <c r="I76" s="343"/>
      <c r="J76" s="343"/>
      <c r="K76" s="343"/>
      <c r="L76" s="343"/>
      <c r="M76" s="343"/>
      <c r="N76" s="343"/>
      <c r="O76" s="343"/>
      <c r="P76" s="343"/>
      <c r="Q76"/>
      <c r="R76"/>
      <c r="S76" s="138"/>
      <c r="T76" s="138"/>
      <c r="U76" s="138"/>
      <c r="V76" s="138"/>
      <c r="W76" s="138"/>
      <c r="X76" s="138"/>
      <c r="Y76" s="342"/>
      <c r="Z76" s="342"/>
      <c r="AA76" s="342"/>
      <c r="AB76" s="342"/>
      <c r="AC76" s="342"/>
      <c r="AD76" s="342"/>
      <c r="AE76" s="342"/>
      <c r="AF76" s="342"/>
      <c r="AG76" s="342"/>
      <c r="AH76" s="342"/>
      <c r="AI76" s="342"/>
      <c r="AJ76" s="342"/>
      <c r="AK76" s="342"/>
      <c r="AL76" s="342"/>
      <c r="AM76" s="342"/>
      <c r="AN76" s="342"/>
      <c r="AO76" s="342"/>
      <c r="AP76" s="342"/>
      <c r="AQ76" s="342"/>
      <c r="AR76" s="342"/>
      <c r="AS76" s="342"/>
      <c r="AT76" s="342"/>
      <c r="AU76" s="342"/>
      <c r="AV76" s="342"/>
      <c r="AW76" s="342"/>
      <c r="AX76" s="342"/>
      <c r="AY76" s="342"/>
      <c r="AZ76" s="342"/>
      <c r="BA76" s="342"/>
      <c r="BB76" s="342"/>
      <c r="BC76" s="342"/>
      <c r="BD76" s="342"/>
      <c r="BE76" s="342"/>
      <c r="BF76" s="342"/>
      <c r="BG76" s="342"/>
      <c r="BH76" s="342"/>
      <c r="BI76" s="342"/>
      <c r="BJ76" s="342"/>
      <c r="BK76" s="342"/>
      <c r="BL76" s="342"/>
      <c r="BM76" s="342"/>
      <c r="BN76" s="342"/>
      <c r="BO76" s="342"/>
      <c r="BP76" s="342"/>
      <c r="BQ76" s="342"/>
      <c r="BR76" s="342"/>
      <c r="BS76" s="342"/>
      <c r="BT76" s="342"/>
      <c r="BU76" s="342"/>
      <c r="BV76" s="342"/>
      <c r="BW76" s="342"/>
      <c r="BX76" s="342"/>
      <c r="BY76" s="342"/>
      <c r="BZ76" s="342"/>
      <c r="CA76" s="342"/>
      <c r="CB76" s="342"/>
      <c r="CC76" s="342"/>
      <c r="CD76" s="342"/>
      <c r="CE76" s="342"/>
      <c r="CF76" s="342"/>
      <c r="CG76" s="342"/>
      <c r="CH76" s="342"/>
      <c r="CI76" s="342"/>
      <c r="CJ76" s="342"/>
      <c r="CK76" s="342"/>
      <c r="CL76" s="342"/>
      <c r="CM76" s="342"/>
      <c r="CN76" s="342"/>
      <c r="CO76" s="342"/>
      <c r="CP76" s="342"/>
      <c r="CQ76" s="342"/>
      <c r="CR76" s="342"/>
      <c r="CS76" s="342"/>
      <c r="CT76" s="342"/>
      <c r="CU76" s="342"/>
      <c r="CV76" s="342"/>
      <c r="CW76" s="342"/>
      <c r="CX76" s="342"/>
      <c r="CY76" s="342"/>
      <c r="CZ76" s="342"/>
      <c r="DA76" s="342"/>
      <c r="DB76" s="342"/>
      <c r="DC76" s="342"/>
      <c r="DD76" s="342"/>
      <c r="DE76" s="342"/>
      <c r="DF76" s="342"/>
      <c r="DG76" s="342"/>
      <c r="DH76" s="342"/>
      <c r="DI76" s="342"/>
      <c r="DJ76" s="342"/>
      <c r="DK76" s="342"/>
      <c r="DL76" s="342"/>
      <c r="DM76" s="342"/>
      <c r="DN76" s="342"/>
      <c r="DO76" s="342"/>
      <c r="DP76" s="342"/>
      <c r="DQ76" s="342"/>
      <c r="DR76" s="342"/>
      <c r="DS76" s="342"/>
      <c r="DT76" s="342"/>
      <c r="DU76" s="342"/>
      <c r="DV76" s="342"/>
      <c r="DW76" s="342"/>
      <c r="DX76" s="342"/>
      <c r="DY76" s="342"/>
      <c r="DZ76" s="342"/>
      <c r="EA76" s="342"/>
      <c r="EB76" s="342"/>
      <c r="EC76" s="342"/>
      <c r="ED76" s="342"/>
      <c r="EE76" s="342"/>
      <c r="EF76" s="342"/>
      <c r="EG76" s="342"/>
      <c r="EH76" s="342"/>
      <c r="EI76" s="342"/>
      <c r="EJ76" s="342"/>
      <c r="EK76" s="342"/>
      <c r="EL76" s="342"/>
      <c r="EM76" s="342"/>
      <c r="EN76" s="342"/>
      <c r="EO76" s="342"/>
      <c r="EP76" s="342"/>
      <c r="EQ76" s="342"/>
      <c r="ER76" s="342"/>
      <c r="ES76" s="342"/>
      <c r="ET76" s="342"/>
      <c r="EU76" s="342"/>
      <c r="EV76" s="342"/>
      <c r="EW76" s="342"/>
      <c r="EX76" s="342"/>
      <c r="EY76" s="342"/>
      <c r="EZ76" s="342"/>
      <c r="FA76" s="342"/>
      <c r="FB76" s="342"/>
      <c r="FC76" s="342"/>
      <c r="FD76" s="342"/>
      <c r="FE76" s="342"/>
      <c r="FF76" s="342"/>
      <c r="FG76" s="342"/>
      <c r="FH76" s="342"/>
      <c r="FI76" s="342"/>
      <c r="FJ76" s="342"/>
      <c r="FK76" s="342"/>
      <c r="FL76" s="342"/>
      <c r="FM76" s="342"/>
      <c r="FN76" s="342"/>
      <c r="FO76" s="342"/>
      <c r="FP76" s="342"/>
      <c r="FQ76" s="342"/>
      <c r="FR76" s="342"/>
      <c r="FS76" s="342"/>
      <c r="FT76" s="342"/>
      <c r="FU76" s="342"/>
      <c r="FV76" s="342"/>
      <c r="FW76" s="342"/>
      <c r="FX76" s="342"/>
      <c r="FY76" s="342"/>
      <c r="FZ76" s="342"/>
      <c r="GA76" s="342"/>
      <c r="GB76" s="342"/>
      <c r="GC76" s="342"/>
      <c r="GD76" s="342"/>
      <c r="GE76" s="342"/>
      <c r="GF76" s="342"/>
      <c r="GG76" s="342"/>
      <c r="GH76" s="342"/>
      <c r="GI76" s="342"/>
      <c r="GJ76" s="342"/>
      <c r="GK76" s="342"/>
      <c r="GL76" s="342"/>
      <c r="GM76" s="342"/>
      <c r="GN76" s="342"/>
      <c r="GO76" s="342"/>
      <c r="GP76" s="342"/>
      <c r="GQ76" s="342"/>
      <c r="GR76" s="342"/>
      <c r="GS76" s="342"/>
      <c r="GT76" s="342"/>
      <c r="GU76" s="342"/>
      <c r="GV76" s="342"/>
      <c r="GW76" s="342"/>
      <c r="GX76" s="342"/>
      <c r="GY76" s="342"/>
      <c r="GZ76" s="342"/>
      <c r="HA76" s="342"/>
      <c r="HB76" s="342"/>
      <c r="HC76" s="342"/>
      <c r="HD76" s="342"/>
      <c r="HE76" s="342"/>
      <c r="HF76" s="342"/>
      <c r="HG76" s="342"/>
      <c r="HH76" s="342"/>
      <c r="HI76" s="342"/>
      <c r="HJ76" s="342"/>
      <c r="HK76" s="342"/>
      <c r="HL76" s="342"/>
      <c r="HM76" s="342"/>
      <c r="HN76" s="342"/>
      <c r="HO76" s="342"/>
      <c r="HP76" s="342"/>
      <c r="HQ76" s="342"/>
      <c r="HR76" s="342"/>
      <c r="HS76" s="342"/>
      <c r="HT76" s="342"/>
      <c r="HU76" s="342"/>
      <c r="HV76" s="342"/>
      <c r="HW76" s="342"/>
      <c r="HX76" s="342"/>
      <c r="HY76" s="342"/>
      <c r="HZ76" s="342"/>
      <c r="IA76" s="342"/>
      <c r="IB76" s="342"/>
      <c r="IC76" s="342"/>
      <c r="ID76" s="342"/>
      <c r="IE76" s="342"/>
      <c r="IF76" s="342"/>
      <c r="IG76" s="342"/>
      <c r="IH76" s="342"/>
      <c r="II76" s="342"/>
      <c r="IJ76" s="342"/>
      <c r="IK76" s="342"/>
      <c r="IL76" s="342"/>
      <c r="IM76" s="342"/>
      <c r="IN76" s="342"/>
      <c r="IO76" s="342"/>
      <c r="IP76" s="342"/>
      <c r="IQ76" s="342"/>
      <c r="IR76" s="342"/>
      <c r="IS76" s="342"/>
      <c r="IT76" s="342"/>
      <c r="IU76" s="342"/>
      <c r="IV76" s="342"/>
    </row>
    <row r="77" spans="1:256" s="132" customFormat="1" ht="15.75" customHeight="1" x14ac:dyDescent="0.35">
      <c r="A77" s="343"/>
      <c r="B77" s="343"/>
      <c r="C77" s="343"/>
      <c r="D77" s="343"/>
      <c r="E77" s="343"/>
      <c r="F77" s="343"/>
      <c r="G77" s="343"/>
      <c r="H77" s="343"/>
      <c r="I77"/>
      <c r="J77"/>
      <c r="K77"/>
      <c r="L77"/>
      <c r="M77"/>
      <c r="N77"/>
      <c r="O77"/>
      <c r="P77"/>
      <c r="Q77"/>
      <c r="R77"/>
      <c r="T77" s="133"/>
      <c r="Y77" s="134"/>
      <c r="AB77" s="134"/>
    </row>
    <row r="78" spans="1:256" s="135" customFormat="1" ht="15.75" customHeight="1" x14ac:dyDescent="0.35">
      <c r="A78" s="343"/>
      <c r="B78" s="343"/>
      <c r="C78" s="343"/>
      <c r="D78" s="343"/>
      <c r="E78" s="343"/>
      <c r="F78" s="343"/>
      <c r="G78" s="343"/>
      <c r="H78" s="343"/>
      <c r="I78" s="343"/>
      <c r="J78" s="343"/>
      <c r="K78" s="343"/>
      <c r="L78" s="343"/>
      <c r="M78" s="343"/>
      <c r="N78" s="343"/>
      <c r="O78" s="343"/>
      <c r="P78" s="343"/>
      <c r="Q78"/>
      <c r="R78"/>
      <c r="S78" s="138"/>
      <c r="T78" s="138"/>
      <c r="U78" s="138"/>
      <c r="V78" s="138"/>
      <c r="W78" s="138"/>
      <c r="X78" s="138"/>
      <c r="Y78" s="342"/>
      <c r="Z78" s="342"/>
      <c r="AA78" s="342"/>
      <c r="AB78" s="342"/>
      <c r="AC78" s="342"/>
      <c r="AD78" s="342"/>
      <c r="AE78" s="342"/>
      <c r="AF78" s="342"/>
      <c r="AG78" s="342"/>
      <c r="AH78" s="342"/>
      <c r="AI78" s="342"/>
      <c r="AJ78" s="342"/>
      <c r="AK78" s="342"/>
      <c r="AL78" s="342"/>
      <c r="AM78" s="342"/>
      <c r="AN78" s="342"/>
      <c r="AO78" s="342"/>
      <c r="AP78" s="342"/>
      <c r="AQ78" s="342"/>
      <c r="AR78" s="342"/>
      <c r="AS78" s="342"/>
      <c r="AT78" s="342"/>
      <c r="AU78" s="342"/>
      <c r="AV78" s="342"/>
      <c r="AW78" s="342"/>
      <c r="AX78" s="342"/>
      <c r="AY78" s="342"/>
      <c r="AZ78" s="342"/>
      <c r="BA78" s="342"/>
      <c r="BB78" s="342"/>
      <c r="BC78" s="342"/>
      <c r="BD78" s="342"/>
      <c r="BE78" s="342"/>
      <c r="BF78" s="342"/>
      <c r="BG78" s="342"/>
      <c r="BH78" s="342"/>
      <c r="BI78" s="342"/>
      <c r="BJ78" s="342"/>
      <c r="BK78" s="342"/>
      <c r="BL78" s="342"/>
      <c r="BM78" s="342"/>
      <c r="BN78" s="342"/>
      <c r="BO78" s="342"/>
      <c r="BP78" s="342"/>
      <c r="BQ78" s="342"/>
      <c r="BR78" s="342"/>
      <c r="BS78" s="342"/>
      <c r="BT78" s="342"/>
      <c r="BU78" s="342"/>
      <c r="BV78" s="342"/>
      <c r="BW78" s="342"/>
      <c r="BX78" s="342"/>
      <c r="BY78" s="342"/>
      <c r="BZ78" s="342"/>
      <c r="CA78" s="342"/>
      <c r="CB78" s="342"/>
      <c r="CC78" s="342"/>
      <c r="CD78" s="342"/>
      <c r="CE78" s="342"/>
      <c r="CF78" s="342"/>
      <c r="CG78" s="342"/>
      <c r="CH78" s="342"/>
      <c r="CI78" s="342"/>
      <c r="CJ78" s="342"/>
      <c r="CK78" s="342"/>
      <c r="CL78" s="342"/>
      <c r="CM78" s="342"/>
      <c r="CN78" s="342"/>
      <c r="CO78" s="342"/>
      <c r="CP78" s="342"/>
      <c r="CQ78" s="342"/>
      <c r="CR78" s="342"/>
      <c r="CS78" s="342"/>
      <c r="CT78" s="342"/>
      <c r="CU78" s="342"/>
      <c r="CV78" s="342"/>
      <c r="CW78" s="342"/>
      <c r="CX78" s="342"/>
      <c r="CY78" s="342"/>
      <c r="CZ78" s="342"/>
      <c r="DA78" s="342"/>
      <c r="DB78" s="342"/>
      <c r="DC78" s="342"/>
      <c r="DD78" s="342"/>
      <c r="DE78" s="342"/>
      <c r="DF78" s="342"/>
      <c r="DG78" s="342"/>
      <c r="DH78" s="342"/>
      <c r="DI78" s="342"/>
      <c r="DJ78" s="342"/>
      <c r="DK78" s="342"/>
      <c r="DL78" s="342"/>
      <c r="DM78" s="342"/>
      <c r="DN78" s="342"/>
      <c r="DO78" s="342"/>
      <c r="DP78" s="342"/>
      <c r="DQ78" s="342"/>
      <c r="DR78" s="342"/>
      <c r="DS78" s="342"/>
      <c r="DT78" s="342"/>
      <c r="DU78" s="342"/>
      <c r="DV78" s="342"/>
      <c r="DW78" s="342"/>
      <c r="DX78" s="342"/>
      <c r="DY78" s="342"/>
      <c r="DZ78" s="342"/>
      <c r="EA78" s="342"/>
      <c r="EB78" s="342"/>
      <c r="EC78" s="342"/>
      <c r="ED78" s="342"/>
      <c r="EE78" s="342"/>
      <c r="EF78" s="342"/>
      <c r="EG78" s="342"/>
      <c r="EH78" s="342"/>
      <c r="EI78" s="342"/>
      <c r="EJ78" s="342"/>
      <c r="EK78" s="342"/>
      <c r="EL78" s="342"/>
      <c r="EM78" s="342"/>
      <c r="EN78" s="342"/>
      <c r="EO78" s="342"/>
      <c r="EP78" s="342"/>
      <c r="EQ78" s="342"/>
      <c r="ER78" s="342"/>
      <c r="ES78" s="342"/>
      <c r="ET78" s="342"/>
      <c r="EU78" s="342"/>
      <c r="EV78" s="342"/>
      <c r="EW78" s="342"/>
      <c r="EX78" s="342"/>
      <c r="EY78" s="342"/>
      <c r="EZ78" s="342"/>
      <c r="FA78" s="342"/>
      <c r="FB78" s="342"/>
      <c r="FC78" s="342"/>
      <c r="FD78" s="342"/>
      <c r="FE78" s="342"/>
      <c r="FF78" s="342"/>
      <c r="FG78" s="342"/>
      <c r="FH78" s="342"/>
      <c r="FI78" s="342"/>
      <c r="FJ78" s="342"/>
      <c r="FK78" s="342"/>
      <c r="FL78" s="342"/>
      <c r="FM78" s="342"/>
      <c r="FN78" s="342"/>
      <c r="FO78" s="342"/>
      <c r="FP78" s="342"/>
      <c r="FQ78" s="342"/>
      <c r="FR78" s="342"/>
      <c r="FS78" s="342"/>
      <c r="FT78" s="342"/>
      <c r="FU78" s="342"/>
      <c r="FV78" s="342"/>
      <c r="FW78" s="342"/>
      <c r="FX78" s="342"/>
      <c r="FY78" s="342"/>
      <c r="FZ78" s="342"/>
      <c r="GA78" s="342"/>
      <c r="GB78" s="342"/>
      <c r="GC78" s="342"/>
      <c r="GD78" s="342"/>
      <c r="GE78" s="342"/>
      <c r="GF78" s="342"/>
      <c r="GG78" s="342"/>
      <c r="GH78" s="342"/>
      <c r="GI78" s="342"/>
      <c r="GJ78" s="342"/>
      <c r="GK78" s="342"/>
      <c r="GL78" s="342"/>
      <c r="GM78" s="342"/>
      <c r="GN78" s="342"/>
      <c r="GO78" s="342"/>
      <c r="GP78" s="342"/>
      <c r="GQ78" s="342"/>
      <c r="GR78" s="342"/>
      <c r="GS78" s="342"/>
      <c r="GT78" s="342"/>
      <c r="GU78" s="342"/>
      <c r="GV78" s="342"/>
      <c r="GW78" s="342"/>
      <c r="GX78" s="342"/>
      <c r="GY78" s="342"/>
      <c r="GZ78" s="342"/>
      <c r="HA78" s="342"/>
      <c r="HB78" s="342"/>
      <c r="HC78" s="342"/>
      <c r="HD78" s="342"/>
      <c r="HE78" s="342"/>
      <c r="HF78" s="342"/>
      <c r="HG78" s="342"/>
      <c r="HH78" s="342"/>
      <c r="HI78" s="342"/>
      <c r="HJ78" s="342"/>
      <c r="HK78" s="342"/>
      <c r="HL78" s="342"/>
      <c r="HM78" s="342"/>
      <c r="HN78" s="342"/>
      <c r="HO78" s="342"/>
      <c r="HP78" s="342"/>
      <c r="HQ78" s="342"/>
      <c r="HR78" s="342"/>
      <c r="HS78" s="342"/>
      <c r="HT78" s="342"/>
      <c r="HU78" s="342"/>
      <c r="HV78" s="342"/>
      <c r="HW78" s="342"/>
      <c r="HX78" s="342"/>
      <c r="HY78" s="342"/>
      <c r="HZ78" s="342"/>
      <c r="IA78" s="342"/>
      <c r="IB78" s="342"/>
      <c r="IC78" s="342"/>
      <c r="ID78" s="342"/>
      <c r="IE78" s="342"/>
      <c r="IF78" s="342"/>
      <c r="IG78" s="342"/>
      <c r="IH78" s="342"/>
      <c r="II78" s="342"/>
      <c r="IJ78" s="342"/>
      <c r="IK78" s="342"/>
      <c r="IL78" s="342"/>
      <c r="IM78" s="342"/>
      <c r="IN78" s="342"/>
      <c r="IO78" s="342"/>
      <c r="IP78" s="342"/>
      <c r="IQ78" s="342"/>
      <c r="IR78" s="342"/>
      <c r="IS78" s="342"/>
      <c r="IT78" s="342"/>
      <c r="IU78" s="342"/>
      <c r="IV78" s="342"/>
    </row>
    <row r="79" spans="1:256" s="135" customFormat="1" ht="15.75" customHeight="1" x14ac:dyDescent="0.35">
      <c r="A79" s="343"/>
      <c r="B79" s="343"/>
      <c r="C79" s="343"/>
      <c r="D79" s="343"/>
      <c r="E79" s="343"/>
      <c r="F79" s="343"/>
      <c r="G79" s="343"/>
      <c r="H79" s="343"/>
      <c r="I79" s="343"/>
      <c r="J79" s="343"/>
      <c r="K79" s="343"/>
      <c r="L79" s="343"/>
      <c r="M79" s="343"/>
      <c r="N79" s="343"/>
      <c r="O79" s="343"/>
      <c r="P79" s="343"/>
      <c r="Q79"/>
      <c r="R79"/>
      <c r="S79" s="138"/>
      <c r="T79" s="138"/>
      <c r="U79" s="138"/>
      <c r="V79" s="138"/>
      <c r="W79" s="138"/>
      <c r="X79" s="138"/>
      <c r="Y79" s="342"/>
      <c r="Z79" s="342"/>
      <c r="AA79" s="342"/>
      <c r="AB79" s="342"/>
      <c r="AC79" s="342"/>
      <c r="AD79" s="342"/>
      <c r="AE79" s="342"/>
      <c r="AF79" s="342"/>
      <c r="AG79" s="342"/>
      <c r="AH79" s="342"/>
      <c r="AI79" s="342"/>
      <c r="AJ79" s="342"/>
      <c r="AK79" s="342"/>
      <c r="AL79" s="342"/>
      <c r="AM79" s="342"/>
      <c r="AN79" s="342"/>
      <c r="AO79" s="342"/>
      <c r="AP79" s="342"/>
      <c r="AQ79" s="342"/>
      <c r="AR79" s="342"/>
      <c r="AS79" s="342"/>
      <c r="AT79" s="342"/>
      <c r="AU79" s="342"/>
      <c r="AV79" s="342"/>
      <c r="AW79" s="342"/>
      <c r="AX79" s="342"/>
      <c r="AY79" s="342"/>
      <c r="AZ79" s="342"/>
      <c r="BA79" s="342"/>
      <c r="BB79" s="342"/>
      <c r="BC79" s="342"/>
      <c r="BD79" s="342"/>
      <c r="BE79" s="342"/>
      <c r="BF79" s="342"/>
      <c r="BG79" s="342"/>
      <c r="BH79" s="342"/>
      <c r="BI79" s="342"/>
      <c r="BJ79" s="342"/>
      <c r="BK79" s="342"/>
      <c r="BL79" s="342"/>
      <c r="BM79" s="342"/>
      <c r="BN79" s="342"/>
      <c r="BO79" s="342"/>
      <c r="BP79" s="342"/>
      <c r="BQ79" s="342"/>
      <c r="BR79" s="342"/>
      <c r="BS79" s="342"/>
      <c r="BT79" s="342"/>
      <c r="BU79" s="342"/>
      <c r="BV79" s="342"/>
      <c r="BW79" s="342"/>
      <c r="BX79" s="342"/>
      <c r="BY79" s="342"/>
      <c r="BZ79" s="342"/>
      <c r="CA79" s="342"/>
      <c r="CB79" s="342"/>
      <c r="CC79" s="342"/>
      <c r="CD79" s="342"/>
      <c r="CE79" s="342"/>
      <c r="CF79" s="342"/>
      <c r="CG79" s="342"/>
      <c r="CH79" s="342"/>
      <c r="CI79" s="342"/>
      <c r="CJ79" s="342"/>
      <c r="CK79" s="342"/>
      <c r="CL79" s="342"/>
      <c r="CM79" s="342"/>
      <c r="CN79" s="342"/>
      <c r="CO79" s="342"/>
      <c r="CP79" s="342"/>
      <c r="CQ79" s="342"/>
      <c r="CR79" s="342"/>
      <c r="CS79" s="342"/>
      <c r="CT79" s="342"/>
      <c r="CU79" s="342"/>
      <c r="CV79" s="342"/>
      <c r="CW79" s="342"/>
      <c r="CX79" s="342"/>
      <c r="CY79" s="342"/>
      <c r="CZ79" s="342"/>
      <c r="DA79" s="342"/>
      <c r="DB79" s="342"/>
      <c r="DC79" s="342"/>
      <c r="DD79" s="342"/>
      <c r="DE79" s="342"/>
      <c r="DF79" s="342"/>
      <c r="DG79" s="342"/>
      <c r="DH79" s="342"/>
      <c r="DI79" s="342"/>
      <c r="DJ79" s="342"/>
      <c r="DK79" s="342"/>
      <c r="DL79" s="342"/>
      <c r="DM79" s="342"/>
      <c r="DN79" s="342"/>
      <c r="DO79" s="342"/>
      <c r="DP79" s="342"/>
      <c r="DQ79" s="342"/>
      <c r="DR79" s="342"/>
      <c r="DS79" s="342"/>
      <c r="DT79" s="342"/>
      <c r="DU79" s="342"/>
      <c r="DV79" s="342"/>
      <c r="DW79" s="342"/>
      <c r="DX79" s="342"/>
      <c r="DY79" s="342"/>
      <c r="DZ79" s="342"/>
      <c r="EA79" s="342"/>
      <c r="EB79" s="342"/>
      <c r="EC79" s="342"/>
      <c r="ED79" s="342"/>
      <c r="EE79" s="342"/>
      <c r="EF79" s="342"/>
      <c r="EG79" s="342"/>
      <c r="EH79" s="342"/>
      <c r="EI79" s="342"/>
      <c r="EJ79" s="342"/>
      <c r="EK79" s="342"/>
      <c r="EL79" s="342"/>
      <c r="EM79" s="342"/>
      <c r="EN79" s="342"/>
      <c r="EO79" s="342"/>
      <c r="EP79" s="342"/>
      <c r="EQ79" s="342"/>
      <c r="ER79" s="342"/>
      <c r="ES79" s="342"/>
      <c r="ET79" s="342"/>
      <c r="EU79" s="342"/>
      <c r="EV79" s="342"/>
      <c r="EW79" s="342"/>
      <c r="EX79" s="342"/>
      <c r="EY79" s="342"/>
      <c r="EZ79" s="342"/>
      <c r="FA79" s="342"/>
      <c r="FB79" s="342"/>
      <c r="FC79" s="342"/>
      <c r="FD79" s="342"/>
      <c r="FE79" s="342"/>
      <c r="FF79" s="342"/>
      <c r="FG79" s="342"/>
      <c r="FH79" s="342"/>
      <c r="FI79" s="342"/>
      <c r="FJ79" s="342"/>
      <c r="FK79" s="342"/>
      <c r="FL79" s="342"/>
      <c r="FM79" s="342"/>
      <c r="FN79" s="342"/>
      <c r="FO79" s="342"/>
      <c r="FP79" s="342"/>
      <c r="FQ79" s="342"/>
      <c r="FR79" s="342"/>
      <c r="FS79" s="342"/>
      <c r="FT79" s="342"/>
      <c r="FU79" s="342"/>
      <c r="FV79" s="342"/>
      <c r="FW79" s="342"/>
      <c r="FX79" s="342"/>
      <c r="FY79" s="342"/>
      <c r="FZ79" s="342"/>
      <c r="GA79" s="342"/>
      <c r="GB79" s="342"/>
      <c r="GC79" s="342"/>
      <c r="GD79" s="342"/>
      <c r="GE79" s="342"/>
      <c r="GF79" s="342"/>
      <c r="GG79" s="342"/>
      <c r="GH79" s="342"/>
      <c r="GI79" s="342"/>
      <c r="GJ79" s="342"/>
      <c r="GK79" s="342"/>
      <c r="GL79" s="342"/>
      <c r="GM79" s="342"/>
      <c r="GN79" s="342"/>
      <c r="GO79" s="342"/>
      <c r="GP79" s="342"/>
      <c r="GQ79" s="342"/>
      <c r="GR79" s="342"/>
      <c r="GS79" s="342"/>
      <c r="GT79" s="342"/>
      <c r="GU79" s="342"/>
      <c r="GV79" s="342"/>
      <c r="GW79" s="342"/>
      <c r="GX79" s="342"/>
      <c r="GY79" s="342"/>
      <c r="GZ79" s="342"/>
      <c r="HA79" s="342"/>
      <c r="HB79" s="342"/>
      <c r="HC79" s="342"/>
      <c r="HD79" s="342"/>
      <c r="HE79" s="342"/>
      <c r="HF79" s="342"/>
      <c r="HG79" s="342"/>
      <c r="HH79" s="342"/>
      <c r="HI79" s="342"/>
      <c r="HJ79" s="342"/>
      <c r="HK79" s="342"/>
      <c r="HL79" s="342"/>
      <c r="HM79" s="342"/>
      <c r="HN79" s="342"/>
      <c r="HO79" s="342"/>
      <c r="HP79" s="342"/>
      <c r="HQ79" s="342"/>
      <c r="HR79" s="342"/>
      <c r="HS79" s="342"/>
      <c r="HT79" s="342"/>
      <c r="HU79" s="342"/>
      <c r="HV79" s="342"/>
      <c r="HW79" s="342"/>
      <c r="HX79" s="342"/>
      <c r="HY79" s="342"/>
      <c r="HZ79" s="342"/>
      <c r="IA79" s="342"/>
      <c r="IB79" s="342"/>
      <c r="IC79" s="342"/>
      <c r="ID79" s="342"/>
      <c r="IE79" s="342"/>
      <c r="IF79" s="342"/>
      <c r="IG79" s="342"/>
      <c r="IH79" s="342"/>
      <c r="II79" s="342"/>
      <c r="IJ79" s="342"/>
      <c r="IK79" s="342"/>
      <c r="IL79" s="342"/>
      <c r="IM79" s="342"/>
      <c r="IN79" s="342"/>
      <c r="IO79" s="342"/>
      <c r="IP79" s="342"/>
      <c r="IQ79" s="342"/>
      <c r="IR79" s="342"/>
      <c r="IS79" s="342"/>
      <c r="IT79" s="342"/>
      <c r="IU79" s="342"/>
      <c r="IV79" s="342"/>
    </row>
    <row r="80" spans="1:256" s="132" customFormat="1" ht="15.75" customHeight="1" x14ac:dyDescent="0.35">
      <c r="A80"/>
      <c r="B80"/>
      <c r="C80"/>
      <c r="D80"/>
      <c r="E80"/>
      <c r="F80"/>
      <c r="G80"/>
      <c r="H80"/>
      <c r="I80"/>
      <c r="J80"/>
      <c r="K80"/>
      <c r="L80"/>
      <c r="M80"/>
      <c r="N80"/>
      <c r="O80"/>
      <c r="P80"/>
      <c r="Q80"/>
      <c r="R80"/>
      <c r="T80" s="133"/>
      <c r="Y80" s="134"/>
      <c r="AB80" s="134"/>
    </row>
    <row r="81" spans="1:256" s="135" customFormat="1" ht="15.75" customHeight="1" x14ac:dyDescent="0.35">
      <c r="A81" s="343"/>
      <c r="B81" s="343"/>
      <c r="C81" s="343"/>
      <c r="D81" s="343"/>
      <c r="E81" s="343"/>
      <c r="F81" s="343"/>
      <c r="G81" s="343"/>
      <c r="H81" s="343"/>
      <c r="I81" s="343"/>
      <c r="J81" s="343"/>
      <c r="K81" s="343"/>
      <c r="L81" s="343"/>
      <c r="M81" s="343"/>
      <c r="N81" s="343"/>
      <c r="O81" s="343"/>
      <c r="P81" s="343"/>
      <c r="Q81"/>
      <c r="R81"/>
      <c r="S81" s="138"/>
      <c r="T81" s="138"/>
      <c r="U81" s="138"/>
      <c r="V81" s="138"/>
      <c r="W81" s="138"/>
      <c r="X81" s="138"/>
      <c r="Y81" s="342"/>
      <c r="Z81" s="342"/>
      <c r="AA81" s="342"/>
      <c r="AB81" s="342"/>
      <c r="AC81" s="342"/>
      <c r="AD81" s="342"/>
      <c r="AE81" s="342"/>
      <c r="AF81" s="342"/>
      <c r="AG81" s="342"/>
      <c r="AH81" s="342"/>
      <c r="AI81" s="342"/>
      <c r="AJ81" s="342"/>
      <c r="AK81" s="342"/>
      <c r="AL81" s="342"/>
      <c r="AM81" s="342"/>
      <c r="AN81" s="342"/>
      <c r="AO81" s="342"/>
      <c r="AP81" s="342"/>
      <c r="AQ81" s="342"/>
      <c r="AR81" s="342"/>
      <c r="AS81" s="342"/>
      <c r="AT81" s="342"/>
      <c r="AU81" s="342"/>
      <c r="AV81" s="342"/>
      <c r="AW81" s="342"/>
      <c r="AX81" s="342"/>
      <c r="AY81" s="342"/>
      <c r="AZ81" s="342"/>
      <c r="BA81" s="342"/>
      <c r="BB81" s="342"/>
      <c r="BC81" s="342"/>
      <c r="BD81" s="342"/>
      <c r="BE81" s="342"/>
      <c r="BF81" s="342"/>
      <c r="BG81" s="342"/>
      <c r="BH81" s="342"/>
      <c r="BI81" s="342"/>
      <c r="BJ81" s="342"/>
      <c r="BK81" s="342"/>
      <c r="BL81" s="342"/>
      <c r="BM81" s="342"/>
      <c r="BN81" s="342"/>
      <c r="BO81" s="342"/>
      <c r="BP81" s="342"/>
      <c r="BQ81" s="342"/>
      <c r="BR81" s="342"/>
      <c r="BS81" s="342"/>
      <c r="BT81" s="342"/>
      <c r="BU81" s="342"/>
      <c r="BV81" s="342"/>
      <c r="BW81" s="342"/>
      <c r="BX81" s="342"/>
      <c r="BY81" s="342"/>
      <c r="BZ81" s="342"/>
      <c r="CA81" s="342"/>
      <c r="CB81" s="342"/>
      <c r="CC81" s="342"/>
      <c r="CD81" s="342"/>
      <c r="CE81" s="342"/>
      <c r="CF81" s="342"/>
      <c r="CG81" s="342"/>
      <c r="CH81" s="342"/>
      <c r="CI81" s="342"/>
      <c r="CJ81" s="342"/>
      <c r="CK81" s="342"/>
      <c r="CL81" s="342"/>
      <c r="CM81" s="342"/>
      <c r="CN81" s="342"/>
      <c r="CO81" s="342"/>
      <c r="CP81" s="342"/>
      <c r="CQ81" s="342"/>
      <c r="CR81" s="342"/>
      <c r="CS81" s="342"/>
      <c r="CT81" s="342"/>
      <c r="CU81" s="342"/>
      <c r="CV81" s="342"/>
      <c r="CW81" s="342"/>
      <c r="CX81" s="342"/>
      <c r="CY81" s="342"/>
      <c r="CZ81" s="342"/>
      <c r="DA81" s="342"/>
      <c r="DB81" s="342"/>
      <c r="DC81" s="342"/>
      <c r="DD81" s="342"/>
      <c r="DE81" s="342"/>
      <c r="DF81" s="342"/>
      <c r="DG81" s="342"/>
      <c r="DH81" s="342"/>
      <c r="DI81" s="342"/>
      <c r="DJ81" s="342"/>
      <c r="DK81" s="342"/>
      <c r="DL81" s="342"/>
      <c r="DM81" s="342"/>
      <c r="DN81" s="342"/>
      <c r="DO81" s="342"/>
      <c r="DP81" s="342"/>
      <c r="DQ81" s="342"/>
      <c r="DR81" s="342"/>
      <c r="DS81" s="342"/>
      <c r="DT81" s="342"/>
      <c r="DU81" s="342"/>
      <c r="DV81" s="342"/>
      <c r="DW81" s="342"/>
      <c r="DX81" s="342"/>
      <c r="DY81" s="342"/>
      <c r="DZ81" s="342"/>
      <c r="EA81" s="342"/>
      <c r="EB81" s="342"/>
      <c r="EC81" s="342"/>
      <c r="ED81" s="342"/>
      <c r="EE81" s="342"/>
      <c r="EF81" s="342"/>
      <c r="EG81" s="342"/>
      <c r="EH81" s="342"/>
      <c r="EI81" s="342"/>
      <c r="EJ81" s="342"/>
      <c r="EK81" s="342"/>
      <c r="EL81" s="342"/>
      <c r="EM81" s="342"/>
      <c r="EN81" s="342"/>
      <c r="EO81" s="342"/>
      <c r="EP81" s="342"/>
      <c r="EQ81" s="342"/>
      <c r="ER81" s="342"/>
      <c r="ES81" s="342"/>
      <c r="ET81" s="342"/>
      <c r="EU81" s="342"/>
      <c r="EV81" s="342"/>
      <c r="EW81" s="342"/>
      <c r="EX81" s="342"/>
      <c r="EY81" s="342"/>
      <c r="EZ81" s="342"/>
      <c r="FA81" s="342"/>
      <c r="FB81" s="342"/>
      <c r="FC81" s="342"/>
      <c r="FD81" s="342"/>
      <c r="FE81" s="342"/>
      <c r="FF81" s="342"/>
      <c r="FG81" s="342"/>
      <c r="FH81" s="342"/>
      <c r="FI81" s="342"/>
      <c r="FJ81" s="342"/>
      <c r="FK81" s="342"/>
      <c r="FL81" s="342"/>
      <c r="FM81" s="342"/>
      <c r="FN81" s="342"/>
      <c r="FO81" s="342"/>
      <c r="FP81" s="342"/>
      <c r="FQ81" s="342"/>
      <c r="FR81" s="342"/>
      <c r="FS81" s="342"/>
      <c r="FT81" s="342"/>
      <c r="FU81" s="342"/>
      <c r="FV81" s="342"/>
      <c r="FW81" s="342"/>
      <c r="FX81" s="342"/>
      <c r="FY81" s="342"/>
      <c r="FZ81" s="342"/>
      <c r="GA81" s="342"/>
      <c r="GB81" s="342"/>
      <c r="GC81" s="342"/>
      <c r="GD81" s="342"/>
      <c r="GE81" s="342"/>
      <c r="GF81" s="342"/>
      <c r="GG81" s="342"/>
      <c r="GH81" s="342"/>
      <c r="GI81" s="342"/>
      <c r="GJ81" s="342"/>
      <c r="GK81" s="342"/>
      <c r="GL81" s="342"/>
      <c r="GM81" s="342"/>
      <c r="GN81" s="342"/>
      <c r="GO81" s="342"/>
      <c r="GP81" s="342"/>
      <c r="GQ81" s="342"/>
      <c r="GR81" s="342"/>
      <c r="GS81" s="342"/>
      <c r="GT81" s="342"/>
      <c r="GU81" s="342"/>
      <c r="GV81" s="342"/>
      <c r="GW81" s="342"/>
      <c r="GX81" s="342"/>
      <c r="GY81" s="342"/>
      <c r="GZ81" s="342"/>
      <c r="HA81" s="342"/>
      <c r="HB81" s="342"/>
      <c r="HC81" s="342"/>
      <c r="HD81" s="342"/>
      <c r="HE81" s="342"/>
      <c r="HF81" s="342"/>
      <c r="HG81" s="342"/>
      <c r="HH81" s="342"/>
      <c r="HI81" s="342"/>
      <c r="HJ81" s="342"/>
      <c r="HK81" s="342"/>
      <c r="HL81" s="342"/>
      <c r="HM81" s="342"/>
      <c r="HN81" s="342"/>
      <c r="HO81" s="342"/>
      <c r="HP81" s="342"/>
      <c r="HQ81" s="342"/>
      <c r="HR81" s="342"/>
      <c r="HS81" s="342"/>
      <c r="HT81" s="342"/>
      <c r="HU81" s="342"/>
      <c r="HV81" s="342"/>
      <c r="HW81" s="342"/>
      <c r="HX81" s="342"/>
      <c r="HY81" s="342"/>
      <c r="HZ81" s="342"/>
      <c r="IA81" s="342"/>
      <c r="IB81" s="342"/>
      <c r="IC81" s="342"/>
      <c r="ID81" s="342"/>
      <c r="IE81" s="342"/>
      <c r="IF81" s="342"/>
      <c r="IG81" s="342"/>
      <c r="IH81" s="342"/>
      <c r="II81" s="342"/>
      <c r="IJ81" s="342"/>
      <c r="IK81" s="342"/>
      <c r="IL81" s="342"/>
      <c r="IM81" s="342"/>
      <c r="IN81" s="342"/>
      <c r="IO81" s="342"/>
      <c r="IP81" s="342"/>
      <c r="IQ81" s="342"/>
      <c r="IR81" s="342"/>
      <c r="IS81" s="342"/>
      <c r="IT81" s="342"/>
      <c r="IU81" s="342"/>
      <c r="IV81" s="342"/>
    </row>
    <row r="82" spans="1:256" s="135" customFormat="1" ht="15.75" customHeight="1" x14ac:dyDescent="0.35">
      <c r="A82" s="343"/>
      <c r="B82" s="343"/>
      <c r="C82" s="343"/>
      <c r="D82" s="343"/>
      <c r="E82" s="343"/>
      <c r="F82" s="343"/>
      <c r="G82" s="343"/>
      <c r="H82" s="343"/>
      <c r="I82" s="343"/>
      <c r="J82" s="343"/>
      <c r="K82" s="343"/>
      <c r="L82" s="343"/>
      <c r="M82" s="343"/>
      <c r="N82" s="343"/>
      <c r="O82" s="343"/>
      <c r="P82" s="343"/>
      <c r="Q82"/>
      <c r="R82"/>
      <c r="S82" s="138"/>
      <c r="T82" s="138"/>
      <c r="U82" s="138"/>
      <c r="V82" s="138"/>
      <c r="W82" s="138"/>
      <c r="X82" s="138"/>
      <c r="Y82" s="342"/>
      <c r="Z82" s="342"/>
      <c r="AA82" s="342"/>
      <c r="AB82" s="342"/>
      <c r="AC82" s="342"/>
      <c r="AD82" s="342"/>
      <c r="AE82" s="342"/>
      <c r="AF82" s="342"/>
      <c r="AG82" s="342"/>
      <c r="AH82" s="342"/>
      <c r="AI82" s="342"/>
      <c r="AJ82" s="342"/>
      <c r="AK82" s="342"/>
      <c r="AL82" s="342"/>
      <c r="AM82" s="342"/>
      <c r="AN82" s="342"/>
      <c r="AO82" s="342"/>
      <c r="AP82" s="342"/>
      <c r="AQ82" s="342"/>
      <c r="AR82" s="342"/>
      <c r="AS82" s="342"/>
      <c r="AT82" s="342"/>
      <c r="AU82" s="342"/>
      <c r="AV82" s="342"/>
      <c r="AW82" s="342"/>
      <c r="AX82" s="342"/>
      <c r="AY82" s="342"/>
      <c r="AZ82" s="342"/>
      <c r="BA82" s="342"/>
      <c r="BB82" s="342"/>
      <c r="BC82" s="342"/>
      <c r="BD82" s="342"/>
      <c r="BE82" s="342"/>
      <c r="BF82" s="342"/>
      <c r="BG82" s="342"/>
      <c r="BH82" s="342"/>
      <c r="BI82" s="342"/>
      <c r="BJ82" s="342"/>
      <c r="BK82" s="342"/>
      <c r="BL82" s="342"/>
      <c r="BM82" s="342"/>
      <c r="BN82" s="342"/>
      <c r="BO82" s="342"/>
      <c r="BP82" s="342"/>
      <c r="BQ82" s="342"/>
      <c r="BR82" s="342"/>
      <c r="BS82" s="342"/>
      <c r="BT82" s="342"/>
      <c r="BU82" s="342"/>
      <c r="BV82" s="342"/>
      <c r="BW82" s="342"/>
      <c r="BX82" s="342"/>
      <c r="BY82" s="342"/>
      <c r="BZ82" s="342"/>
      <c r="CA82" s="342"/>
      <c r="CB82" s="342"/>
      <c r="CC82" s="342"/>
      <c r="CD82" s="342"/>
      <c r="CE82" s="342"/>
      <c r="CF82" s="342"/>
      <c r="CG82" s="342"/>
      <c r="CH82" s="342"/>
      <c r="CI82" s="342"/>
      <c r="CJ82" s="342"/>
      <c r="CK82" s="342"/>
      <c r="CL82" s="342"/>
      <c r="CM82" s="342"/>
      <c r="CN82" s="342"/>
      <c r="CO82" s="342"/>
      <c r="CP82" s="342"/>
      <c r="CQ82" s="342"/>
      <c r="CR82" s="342"/>
      <c r="CS82" s="342"/>
      <c r="CT82" s="342"/>
      <c r="CU82" s="342"/>
      <c r="CV82" s="342"/>
      <c r="CW82" s="342"/>
      <c r="CX82" s="342"/>
      <c r="CY82" s="342"/>
      <c r="CZ82" s="342"/>
      <c r="DA82" s="342"/>
      <c r="DB82" s="342"/>
      <c r="DC82" s="342"/>
      <c r="DD82" s="342"/>
      <c r="DE82" s="342"/>
      <c r="DF82" s="342"/>
      <c r="DG82" s="342"/>
      <c r="DH82" s="342"/>
      <c r="DI82" s="342"/>
      <c r="DJ82" s="342"/>
      <c r="DK82" s="342"/>
      <c r="DL82" s="342"/>
      <c r="DM82" s="342"/>
      <c r="DN82" s="342"/>
      <c r="DO82" s="342"/>
      <c r="DP82" s="342"/>
      <c r="DQ82" s="342"/>
      <c r="DR82" s="342"/>
      <c r="DS82" s="342"/>
      <c r="DT82" s="342"/>
      <c r="DU82" s="342"/>
      <c r="DV82" s="342"/>
      <c r="DW82" s="342"/>
      <c r="DX82" s="342"/>
      <c r="DY82" s="342"/>
      <c r="DZ82" s="342"/>
      <c r="EA82" s="342"/>
      <c r="EB82" s="342"/>
      <c r="EC82" s="342"/>
      <c r="ED82" s="342"/>
      <c r="EE82" s="342"/>
      <c r="EF82" s="342"/>
      <c r="EG82" s="342"/>
      <c r="EH82" s="342"/>
      <c r="EI82" s="342"/>
      <c r="EJ82" s="342"/>
      <c r="EK82" s="342"/>
      <c r="EL82" s="342"/>
      <c r="EM82" s="342"/>
      <c r="EN82" s="342"/>
      <c r="EO82" s="342"/>
      <c r="EP82" s="342"/>
      <c r="EQ82" s="342"/>
      <c r="ER82" s="342"/>
      <c r="ES82" s="342"/>
      <c r="ET82" s="342"/>
      <c r="EU82" s="342"/>
      <c r="EV82" s="342"/>
      <c r="EW82" s="342"/>
      <c r="EX82" s="342"/>
      <c r="EY82" s="342"/>
      <c r="EZ82" s="342"/>
      <c r="FA82" s="342"/>
      <c r="FB82" s="342"/>
      <c r="FC82" s="342"/>
      <c r="FD82" s="342"/>
      <c r="FE82" s="342"/>
      <c r="FF82" s="342"/>
      <c r="FG82" s="342"/>
      <c r="FH82" s="342"/>
      <c r="FI82" s="342"/>
      <c r="FJ82" s="342"/>
      <c r="FK82" s="342"/>
      <c r="FL82" s="342"/>
      <c r="FM82" s="342"/>
      <c r="FN82" s="342"/>
      <c r="FO82" s="342"/>
      <c r="FP82" s="342"/>
      <c r="FQ82" s="342"/>
      <c r="FR82" s="342"/>
      <c r="FS82" s="342"/>
      <c r="FT82" s="342"/>
      <c r="FU82" s="342"/>
      <c r="FV82" s="342"/>
      <c r="FW82" s="342"/>
      <c r="FX82" s="342"/>
      <c r="FY82" s="342"/>
      <c r="FZ82" s="342"/>
      <c r="GA82" s="342"/>
      <c r="GB82" s="342"/>
      <c r="GC82" s="342"/>
      <c r="GD82" s="342"/>
      <c r="GE82" s="342"/>
      <c r="GF82" s="342"/>
      <c r="GG82" s="342"/>
      <c r="GH82" s="342"/>
      <c r="GI82" s="342"/>
      <c r="GJ82" s="342"/>
      <c r="GK82" s="342"/>
      <c r="GL82" s="342"/>
      <c r="GM82" s="342"/>
      <c r="GN82" s="342"/>
      <c r="GO82" s="342"/>
      <c r="GP82" s="342"/>
      <c r="GQ82" s="342"/>
      <c r="GR82" s="342"/>
      <c r="GS82" s="342"/>
      <c r="GT82" s="342"/>
      <c r="GU82" s="342"/>
      <c r="GV82" s="342"/>
      <c r="GW82" s="342"/>
      <c r="GX82" s="342"/>
      <c r="GY82" s="342"/>
      <c r="GZ82" s="342"/>
      <c r="HA82" s="342"/>
      <c r="HB82" s="342"/>
      <c r="HC82" s="342"/>
      <c r="HD82" s="342"/>
      <c r="HE82" s="342"/>
      <c r="HF82" s="342"/>
      <c r="HG82" s="342"/>
      <c r="HH82" s="342"/>
      <c r="HI82" s="342"/>
      <c r="HJ82" s="342"/>
      <c r="HK82" s="342"/>
      <c r="HL82" s="342"/>
      <c r="HM82" s="342"/>
      <c r="HN82" s="342"/>
      <c r="HO82" s="342"/>
      <c r="HP82" s="342"/>
      <c r="HQ82" s="342"/>
      <c r="HR82" s="342"/>
      <c r="HS82" s="342"/>
      <c r="HT82" s="342"/>
      <c r="HU82" s="342"/>
      <c r="HV82" s="342"/>
      <c r="HW82" s="342"/>
      <c r="HX82" s="342"/>
      <c r="HY82" s="342"/>
      <c r="HZ82" s="342"/>
      <c r="IA82" s="342"/>
      <c r="IB82" s="342"/>
      <c r="IC82" s="342"/>
      <c r="ID82" s="342"/>
      <c r="IE82" s="342"/>
      <c r="IF82" s="342"/>
      <c r="IG82" s="342"/>
      <c r="IH82" s="342"/>
      <c r="II82" s="342"/>
      <c r="IJ82" s="342"/>
      <c r="IK82" s="342"/>
      <c r="IL82" s="342"/>
      <c r="IM82" s="342"/>
      <c r="IN82" s="342"/>
      <c r="IO82" s="342"/>
      <c r="IP82" s="342"/>
      <c r="IQ82" s="342"/>
      <c r="IR82" s="342"/>
      <c r="IS82" s="342"/>
      <c r="IT82" s="342"/>
      <c r="IU82" s="342"/>
      <c r="IV82" s="342"/>
    </row>
    <row r="83" spans="1:256" s="132" customFormat="1" ht="15.75" customHeight="1" x14ac:dyDescent="0.35">
      <c r="A83" s="343"/>
      <c r="B83" s="343"/>
      <c r="C83" s="343"/>
      <c r="D83" s="343"/>
      <c r="E83" s="343"/>
      <c r="F83" s="343"/>
      <c r="G83" s="343"/>
      <c r="H83" s="343"/>
      <c r="I83"/>
      <c r="J83"/>
      <c r="K83"/>
      <c r="L83"/>
      <c r="M83"/>
      <c r="N83"/>
      <c r="O83"/>
      <c r="P83"/>
      <c r="Q83"/>
      <c r="R83"/>
      <c r="T83" s="133"/>
      <c r="Y83" s="134"/>
      <c r="AB83" s="134"/>
    </row>
    <row r="84" spans="1:256" s="132" customFormat="1" ht="15.75" customHeight="1" x14ac:dyDescent="0.35">
      <c r="A84" s="343"/>
      <c r="B84" s="343"/>
      <c r="C84" s="343"/>
      <c r="D84" s="343"/>
      <c r="E84" s="343"/>
      <c r="F84" s="343"/>
      <c r="G84" s="343"/>
      <c r="H84" s="343"/>
      <c r="I84"/>
      <c r="J84"/>
      <c r="K84"/>
      <c r="L84"/>
      <c r="M84"/>
      <c r="N84"/>
      <c r="O84"/>
      <c r="P84"/>
      <c r="Q84"/>
      <c r="R84"/>
      <c r="T84" s="133"/>
      <c r="Y84" s="134"/>
      <c r="AB84" s="134"/>
    </row>
    <row r="85" spans="1:256" s="132" customFormat="1" ht="15.75" customHeight="1" x14ac:dyDescent="0.35">
      <c r="A85" s="343"/>
      <c r="B85" s="343"/>
      <c r="C85" s="343"/>
      <c r="D85" s="343"/>
      <c r="E85" s="343"/>
      <c r="F85" s="343"/>
      <c r="G85" s="343"/>
      <c r="H85" s="343"/>
      <c r="I85"/>
      <c r="J85"/>
      <c r="K85"/>
      <c r="L85"/>
      <c r="M85"/>
      <c r="N85"/>
      <c r="O85"/>
      <c r="P85"/>
      <c r="Q85"/>
      <c r="R85"/>
      <c r="T85" s="133"/>
      <c r="Y85" s="134"/>
      <c r="AB85" s="134"/>
    </row>
    <row r="86" spans="1:256" s="132" customFormat="1" ht="15.75" customHeight="1" x14ac:dyDescent="0.35">
      <c r="A86"/>
      <c r="B86"/>
      <c r="C86"/>
      <c r="D86"/>
      <c r="E86"/>
      <c r="F86"/>
      <c r="G86"/>
      <c r="H86"/>
      <c r="I86"/>
      <c r="J86"/>
      <c r="K86"/>
      <c r="L86"/>
      <c r="M86"/>
      <c r="N86"/>
      <c r="O86"/>
      <c r="P86"/>
      <c r="Q86"/>
      <c r="R86"/>
      <c r="T86" s="133"/>
      <c r="Y86" s="134"/>
      <c r="AB86" s="134"/>
    </row>
    <row r="87" spans="1:256" s="132" customFormat="1" ht="6" customHeight="1" x14ac:dyDescent="0.35">
      <c r="A87"/>
      <c r="B87"/>
      <c r="C87"/>
      <c r="D87"/>
      <c r="E87"/>
      <c r="F87"/>
      <c r="G87"/>
      <c r="H87"/>
      <c r="I87"/>
      <c r="J87"/>
      <c r="K87"/>
      <c r="L87"/>
      <c r="M87"/>
      <c r="N87"/>
      <c r="O87"/>
      <c r="P87"/>
      <c r="Q87"/>
      <c r="R87"/>
      <c r="T87" s="133"/>
      <c r="Y87" s="134"/>
      <c r="AB87" s="134"/>
    </row>
    <row r="88" spans="1:256" s="48" customFormat="1" ht="15.75" customHeight="1" x14ac:dyDescent="0.55000000000000004">
      <c r="A88" s="128"/>
      <c r="B88"/>
      <c r="R88"/>
      <c r="T88" s="92"/>
      <c r="Y88" s="72"/>
      <c r="AB88" s="72"/>
    </row>
    <row r="94" spans="1:256" hidden="1" x14ac:dyDescent="0.55000000000000004"/>
    <row r="95" spans="1:256" s="20" customFormat="1" ht="15.75" hidden="1" customHeight="1" x14ac:dyDescent="0.6">
      <c r="A95" s="76" t="s">
        <v>37</v>
      </c>
      <c r="B95" s="40"/>
      <c r="C95" s="40"/>
      <c r="D95" s="40"/>
      <c r="E95" s="40"/>
      <c r="F95" s="76" t="s">
        <v>61</v>
      </c>
      <c r="G95" s="40"/>
      <c r="H95" s="40"/>
      <c r="I95" s="76"/>
      <c r="R95" s="22"/>
      <c r="T95" s="94"/>
      <c r="Y95" s="76"/>
      <c r="AB95" s="76"/>
    </row>
    <row r="96" spans="1:256" s="78" customFormat="1" hidden="1" x14ac:dyDescent="0.55000000000000004">
      <c r="A96" s="106" t="s">
        <v>93</v>
      </c>
      <c r="F96" s="77" t="s">
        <v>42</v>
      </c>
      <c r="I96" s="77"/>
      <c r="R96" s="79"/>
      <c r="T96" s="95"/>
      <c r="Y96" s="77"/>
      <c r="AB96" s="77"/>
    </row>
    <row r="97" spans="1:28" s="78" customFormat="1" hidden="1" x14ac:dyDescent="0.55000000000000004">
      <c r="A97" s="106" t="s">
        <v>97</v>
      </c>
      <c r="F97" s="77" t="s">
        <v>41</v>
      </c>
      <c r="I97" s="77"/>
      <c r="R97" s="79"/>
      <c r="T97" s="95"/>
      <c r="Y97" s="77"/>
      <c r="AB97" s="77"/>
    </row>
    <row r="98" spans="1:28" s="78" customFormat="1" hidden="1" x14ac:dyDescent="0.55000000000000004">
      <c r="A98" s="106" t="s">
        <v>94</v>
      </c>
      <c r="F98" s="77" t="s">
        <v>43</v>
      </c>
      <c r="G98" s="21"/>
      <c r="H98" s="21"/>
      <c r="I98" s="77"/>
      <c r="R98" s="79"/>
      <c r="T98" s="95"/>
      <c r="Y98" s="77"/>
      <c r="AB98" s="77"/>
    </row>
    <row r="99" spans="1:28" s="78" customFormat="1" hidden="1" x14ac:dyDescent="0.55000000000000004">
      <c r="A99" s="106" t="s">
        <v>98</v>
      </c>
      <c r="F99" s="77" t="s">
        <v>44</v>
      </c>
      <c r="I99" s="77"/>
      <c r="R99" s="79"/>
      <c r="T99" s="95"/>
      <c r="Y99" s="77"/>
      <c r="AB99" s="77"/>
    </row>
    <row r="100" spans="1:28" s="78" customFormat="1" hidden="1" x14ac:dyDescent="0.55000000000000004">
      <c r="A100" s="106" t="s">
        <v>95</v>
      </c>
      <c r="F100" s="106" t="s">
        <v>100</v>
      </c>
      <c r="I100" s="80"/>
      <c r="R100" s="79"/>
      <c r="T100" s="95"/>
      <c r="Y100" s="77"/>
      <c r="AB100" s="77"/>
    </row>
    <row r="101" spans="1:28" s="78" customFormat="1" hidden="1" x14ac:dyDescent="0.55000000000000004">
      <c r="A101" s="106" t="s">
        <v>99</v>
      </c>
      <c r="F101" s="106" t="s">
        <v>45</v>
      </c>
      <c r="I101" s="77"/>
      <c r="R101" s="79"/>
      <c r="T101" s="95"/>
      <c r="Y101" s="77"/>
      <c r="AB101" s="77"/>
    </row>
    <row r="102" spans="1:28" s="78" customFormat="1" hidden="1" x14ac:dyDescent="0.55000000000000004">
      <c r="A102" s="106" t="s">
        <v>96</v>
      </c>
      <c r="F102" s="77"/>
      <c r="I102" s="77"/>
      <c r="R102" s="79"/>
      <c r="T102" s="95"/>
      <c r="Y102" s="77"/>
      <c r="AB102" s="77"/>
    </row>
    <row r="103" spans="1:28" s="78" customFormat="1" hidden="1" x14ac:dyDescent="0.55000000000000004">
      <c r="A103" s="77" t="s">
        <v>38</v>
      </c>
      <c r="F103" s="77"/>
      <c r="I103" s="77"/>
      <c r="R103" s="79"/>
      <c r="T103" s="95"/>
      <c r="Y103" s="77"/>
      <c r="AB103" s="77"/>
    </row>
    <row r="104" spans="1:28" s="78" customFormat="1" hidden="1" x14ac:dyDescent="0.55000000000000004">
      <c r="A104" s="77"/>
      <c r="F104" s="77"/>
      <c r="I104" s="77"/>
      <c r="R104" s="79"/>
      <c r="T104" s="95"/>
      <c r="Y104" s="77"/>
      <c r="AB104" s="77"/>
    </row>
    <row r="105" spans="1:28" s="78" customFormat="1" x14ac:dyDescent="0.55000000000000004">
      <c r="A105" s="77"/>
      <c r="F105" s="77"/>
      <c r="I105" s="77"/>
      <c r="R105" s="79"/>
      <c r="T105" s="95"/>
      <c r="Y105" s="77"/>
      <c r="AB105" s="77"/>
    </row>
    <row r="106" spans="1:28" s="78" customFormat="1" x14ac:dyDescent="0.55000000000000004">
      <c r="I106" s="77"/>
      <c r="R106" s="79"/>
      <c r="T106" s="95"/>
      <c r="Y106" s="77"/>
      <c r="AB106" s="77"/>
    </row>
  </sheetData>
  <sheetProtection insertRows="0"/>
  <protectedRanges>
    <protectedRange password="DEC3" sqref="R6 O2:R3" name="Område1"/>
  </protectedRanges>
  <mergeCells count="244">
    <mergeCell ref="A1:B1"/>
    <mergeCell ref="IO79:IV79"/>
    <mergeCell ref="HI79:HP79"/>
    <mergeCell ref="HQ79:HX79"/>
    <mergeCell ref="HY79:IF79"/>
    <mergeCell ref="IG79:IN79"/>
    <mergeCell ref="EW79:FD79"/>
    <mergeCell ref="FE79:FL79"/>
    <mergeCell ref="FM79:FT79"/>
    <mergeCell ref="FU79:GB79"/>
    <mergeCell ref="A79:H79"/>
    <mergeCell ref="EW78:FD78"/>
    <mergeCell ref="FE78:FL78"/>
    <mergeCell ref="HA78:HH78"/>
    <mergeCell ref="BE78:BL78"/>
    <mergeCell ref="GC79:GJ79"/>
    <mergeCell ref="GK79:GR79"/>
    <mergeCell ref="GK78:GR78"/>
    <mergeCell ref="BM78:BT78"/>
    <mergeCell ref="EO79:EV79"/>
    <mergeCell ref="HY78:IF78"/>
    <mergeCell ref="IG78:IN78"/>
    <mergeCell ref="CS79:CZ79"/>
    <mergeCell ref="HI78:HP78"/>
    <mergeCell ref="HQ78:HX78"/>
    <mergeCell ref="AW79:BD79"/>
    <mergeCell ref="GS78:GZ78"/>
    <mergeCell ref="FM78:FT78"/>
    <mergeCell ref="FU78:GB78"/>
    <mergeCell ref="GC78:GJ78"/>
    <mergeCell ref="AW78:BD78"/>
    <mergeCell ref="DA76:DH76"/>
    <mergeCell ref="DI76:DP76"/>
    <mergeCell ref="BE76:BL76"/>
    <mergeCell ref="EG78:EN78"/>
    <mergeCell ref="EO78:EV78"/>
    <mergeCell ref="GS79:GZ79"/>
    <mergeCell ref="DA79:DH79"/>
    <mergeCell ref="DI79:DP79"/>
    <mergeCell ref="DQ79:DX79"/>
    <mergeCell ref="DY79:EF79"/>
    <mergeCell ref="EG79:EN79"/>
    <mergeCell ref="DQ78:DX78"/>
    <mergeCell ref="DA78:DH78"/>
    <mergeCell ref="BE79:BL79"/>
    <mergeCell ref="BM79:BT79"/>
    <mergeCell ref="BU79:CB79"/>
    <mergeCell ref="CC79:CJ79"/>
    <mergeCell ref="CK79:CR79"/>
    <mergeCell ref="DY78:EF78"/>
    <mergeCell ref="CC78:CJ78"/>
    <mergeCell ref="CK78:CR78"/>
    <mergeCell ref="CS78:CZ78"/>
    <mergeCell ref="DI78:DP78"/>
    <mergeCell ref="A77:H77"/>
    <mergeCell ref="A76:H76"/>
    <mergeCell ref="I76:P76"/>
    <mergeCell ref="Y76:AF76"/>
    <mergeCell ref="AG76:AN76"/>
    <mergeCell ref="AO76:AV76"/>
    <mergeCell ref="BM76:BT76"/>
    <mergeCell ref="BU76:CB76"/>
    <mergeCell ref="CC76:CJ76"/>
    <mergeCell ref="IO74:IV74"/>
    <mergeCell ref="EW74:FD74"/>
    <mergeCell ref="FE74:FL74"/>
    <mergeCell ref="FM74:FT74"/>
    <mergeCell ref="FU74:GB74"/>
    <mergeCell ref="HQ74:HX74"/>
    <mergeCell ref="HY74:IF74"/>
    <mergeCell ref="HI74:HP74"/>
    <mergeCell ref="AW76:BD76"/>
    <mergeCell ref="EO74:EV74"/>
    <mergeCell ref="AW74:BD74"/>
    <mergeCell ref="DA74:DH74"/>
    <mergeCell ref="CK74:CR74"/>
    <mergeCell ref="CS74:CZ74"/>
    <mergeCell ref="FU75:GB75"/>
    <mergeCell ref="GC75:GJ75"/>
    <mergeCell ref="GK75:GR75"/>
    <mergeCell ref="DQ76:DX76"/>
    <mergeCell ref="DY76:EF76"/>
    <mergeCell ref="EG76:EN76"/>
    <mergeCell ref="EO76:EV76"/>
    <mergeCell ref="HI76:HP76"/>
    <mergeCell ref="DI74:DP74"/>
    <mergeCell ref="IG74:IN74"/>
    <mergeCell ref="GC74:GJ74"/>
    <mergeCell ref="GK74:GR74"/>
    <mergeCell ref="GS74:GZ74"/>
    <mergeCell ref="HA74:HH74"/>
    <mergeCell ref="DQ74:DX74"/>
    <mergeCell ref="DY74:EF74"/>
    <mergeCell ref="EG74:EN74"/>
    <mergeCell ref="BM74:BT74"/>
    <mergeCell ref="BU74:CB74"/>
    <mergeCell ref="CC74:CJ74"/>
    <mergeCell ref="A72:H72"/>
    <mergeCell ref="A73:H73"/>
    <mergeCell ref="A74:H74"/>
    <mergeCell ref="BE74:BL74"/>
    <mergeCell ref="C2:G2"/>
    <mergeCell ref="C3:G3"/>
    <mergeCell ref="I4:J4"/>
    <mergeCell ref="A4:G4"/>
    <mergeCell ref="A56:H56"/>
    <mergeCell ref="A57:H57"/>
    <mergeCell ref="Q7:Q8"/>
    <mergeCell ref="R7:R8"/>
    <mergeCell ref="O7:O8"/>
    <mergeCell ref="P7:P8"/>
    <mergeCell ref="K2:M2"/>
    <mergeCell ref="B5:H5"/>
    <mergeCell ref="AW75:BD75"/>
    <mergeCell ref="DQ75:DX75"/>
    <mergeCell ref="CK76:CR76"/>
    <mergeCell ref="CS76:CZ76"/>
    <mergeCell ref="O6:Q6"/>
    <mergeCell ref="C6:G6"/>
    <mergeCell ref="I6:M6"/>
    <mergeCell ref="BE75:BL75"/>
    <mergeCell ref="BM75:BT75"/>
    <mergeCell ref="BU75:CB75"/>
    <mergeCell ref="AO75:AV75"/>
    <mergeCell ref="A67:H67"/>
    <mergeCell ref="I74:P74"/>
    <mergeCell ref="A75:H75"/>
    <mergeCell ref="I75:P75"/>
    <mergeCell ref="Y75:AF75"/>
    <mergeCell ref="AG75:AN75"/>
    <mergeCell ref="A8:B8"/>
    <mergeCell ref="A50:R50"/>
    <mergeCell ref="A58:H58"/>
    <mergeCell ref="A59:H59"/>
    <mergeCell ref="Y74:AF74"/>
    <mergeCell ref="AG74:AN74"/>
    <mergeCell ref="AO74:AV74"/>
    <mergeCell ref="DA75:DH75"/>
    <mergeCell ref="DI75:DP75"/>
    <mergeCell ref="GC76:GJ76"/>
    <mergeCell ref="GK76:GR76"/>
    <mergeCell ref="GS76:GZ76"/>
    <mergeCell ref="HA76:HH76"/>
    <mergeCell ref="CC75:CJ75"/>
    <mergeCell ref="CK75:CR75"/>
    <mergeCell ref="CS75:CZ75"/>
    <mergeCell ref="EW76:FD76"/>
    <mergeCell ref="DY75:EF75"/>
    <mergeCell ref="EG75:EN75"/>
    <mergeCell ref="EO75:EV75"/>
    <mergeCell ref="EW75:FD75"/>
    <mergeCell ref="FE75:FL75"/>
    <mergeCell ref="FE76:FL76"/>
    <mergeCell ref="HY75:IF75"/>
    <mergeCell ref="IG75:IN75"/>
    <mergeCell ref="IG76:IN76"/>
    <mergeCell ref="HA75:HH75"/>
    <mergeCell ref="GS75:GZ75"/>
    <mergeCell ref="HI75:HP75"/>
    <mergeCell ref="HQ75:HX75"/>
    <mergeCell ref="FM75:FT75"/>
    <mergeCell ref="IO76:IV76"/>
    <mergeCell ref="FM76:FT76"/>
    <mergeCell ref="FU76:GB76"/>
    <mergeCell ref="HQ76:HX76"/>
    <mergeCell ref="HY76:IF76"/>
    <mergeCell ref="IO75:IV75"/>
    <mergeCell ref="CK81:CR81"/>
    <mergeCell ref="IO81:IV81"/>
    <mergeCell ref="FM81:FT81"/>
    <mergeCell ref="FU81:GB81"/>
    <mergeCell ref="HA79:HH79"/>
    <mergeCell ref="IO78:IV78"/>
    <mergeCell ref="A85:H85"/>
    <mergeCell ref="A84:H84"/>
    <mergeCell ref="A83:H83"/>
    <mergeCell ref="EW81:FD81"/>
    <mergeCell ref="FE81:FL81"/>
    <mergeCell ref="I79:P79"/>
    <mergeCell ref="Y79:AF79"/>
    <mergeCell ref="AG79:AN79"/>
    <mergeCell ref="AO79:AV79"/>
    <mergeCell ref="BU78:CB78"/>
    <mergeCell ref="Y81:AF81"/>
    <mergeCell ref="AG81:AN81"/>
    <mergeCell ref="AO81:AV81"/>
    <mergeCell ref="A78:H78"/>
    <mergeCell ref="I78:P78"/>
    <mergeCell ref="Y78:AF78"/>
    <mergeCell ref="AG78:AN78"/>
    <mergeCell ref="AO78:AV78"/>
    <mergeCell ref="HQ81:HX81"/>
    <mergeCell ref="GC81:GJ81"/>
    <mergeCell ref="GK81:GR81"/>
    <mergeCell ref="GS81:GZ81"/>
    <mergeCell ref="HA81:HH81"/>
    <mergeCell ref="IO82:IV82"/>
    <mergeCell ref="HA82:HH82"/>
    <mergeCell ref="HI82:HP82"/>
    <mergeCell ref="HQ82:HX82"/>
    <mergeCell ref="HY82:IF82"/>
    <mergeCell ref="HI81:HP81"/>
    <mergeCell ref="IG82:IN82"/>
    <mergeCell ref="HY81:IF81"/>
    <mergeCell ref="IG81:IN81"/>
    <mergeCell ref="GS82:GZ82"/>
    <mergeCell ref="EO82:EV82"/>
    <mergeCell ref="EW82:FD82"/>
    <mergeCell ref="FE82:FL82"/>
    <mergeCell ref="FM82:FT82"/>
    <mergeCell ref="DQ82:DX82"/>
    <mergeCell ref="DY82:EF82"/>
    <mergeCell ref="EG82:EN82"/>
    <mergeCell ref="CS81:CZ81"/>
    <mergeCell ref="DA81:DH81"/>
    <mergeCell ref="DI81:DP81"/>
    <mergeCell ref="EO81:EV81"/>
    <mergeCell ref="DQ81:DX81"/>
    <mergeCell ref="DY81:EF81"/>
    <mergeCell ref="EG81:EN81"/>
    <mergeCell ref="FU82:GB82"/>
    <mergeCell ref="DA82:DH82"/>
    <mergeCell ref="GC82:GJ82"/>
    <mergeCell ref="GK82:GR82"/>
    <mergeCell ref="BU81:CB81"/>
    <mergeCell ref="CC81:CJ81"/>
    <mergeCell ref="A81:H81"/>
    <mergeCell ref="I81:P81"/>
    <mergeCell ref="DI82:DP82"/>
    <mergeCell ref="BM82:BT82"/>
    <mergeCell ref="BU82:CB82"/>
    <mergeCell ref="CC82:CJ82"/>
    <mergeCell ref="CK82:CR82"/>
    <mergeCell ref="CS82:CZ82"/>
    <mergeCell ref="AW82:BD82"/>
    <mergeCell ref="BE82:BL82"/>
    <mergeCell ref="BE81:BL81"/>
    <mergeCell ref="BM81:BT81"/>
    <mergeCell ref="A82:H82"/>
    <mergeCell ref="I82:P82"/>
    <mergeCell ref="Y82:AF82"/>
    <mergeCell ref="AG82:AN82"/>
    <mergeCell ref="AO82:AV82"/>
    <mergeCell ref="AW81:BD81"/>
  </mergeCells>
  <phoneticPr fontId="0" type="noConversion"/>
  <dataValidations count="12">
    <dataValidation type="whole" operator="equal" allowBlank="1" showInputMessage="1" showErrorMessage="1" error="Her kan du bare skrive inn verdien: 5" sqref="W50:W56 AB50:AB57 M9:M49" xr:uid="{00000000-0002-0000-0300-000000000000}">
      <formula1>5</formula1>
    </dataValidation>
    <dataValidation type="whole" operator="equal" allowBlank="1" showInputMessage="1" showErrorMessage="1" error="Her kan du bare skrive verdien: 2" sqref="Y50:Y55 T50:T55 J9:J49" xr:uid="{00000000-0002-0000-0300-000001000000}">
      <formula1>2</formula1>
    </dataValidation>
    <dataValidation type="whole" operator="equal" allowBlank="1" showInputMessage="1" showErrorMessage="1" error="Her kan du bare skrive inn verdien: 1" sqref="X50:X56 I9:I49" xr:uid="{00000000-0002-0000-0300-000002000000}">
      <formula1>1</formula1>
    </dataValidation>
    <dataValidation type="whole" operator="equal" allowBlank="1" showInputMessage="1" showErrorMessage="1" error="Her kan du bare skrive inn verdien: 3" sqref="Z50:Z56 U50:U56 K9:K49" xr:uid="{00000000-0002-0000-0300-000003000000}">
      <formula1>3</formula1>
    </dataValidation>
    <dataValidation type="whole" operator="equal" allowBlank="1" showInputMessage="1" showErrorMessage="1" error="Her kan du bare skrive inn verdien: 4" sqref="AA50:AA56 V50:V56 L9:L49" xr:uid="{00000000-0002-0000-0300-000004000000}">
      <formula1>4</formula1>
    </dataValidation>
    <dataValidation type="list" allowBlank="1" showErrorMessage="1" promptTitle="Hva slags risikovurderinger?" prompt="Klikk og velg fra liste" sqref="B2" xr:uid="{00000000-0002-0000-0300-000005000000}">
      <formula1>$A$96:$A$103</formula1>
    </dataValidation>
    <dataValidation allowBlank="1" showInputMessage="1" sqref="H2" xr:uid="{00000000-0002-0000-0300-000006000000}"/>
    <dataValidation type="whole" operator="equal" allowBlank="1" showInputMessage="1" showErrorMessage="1" errorTitle="OBS!" error="Her kan du bare skrive tallet: 1" sqref="C9:C49" xr:uid="{00000000-0002-0000-0300-000007000000}">
      <formula1>1</formula1>
    </dataValidation>
    <dataValidation type="whole" operator="equal" allowBlank="1" showInputMessage="1" showErrorMessage="1" errorTitle="OBS!" error="Her kan du bare skrive tallet: 2" sqref="D9:D49" xr:uid="{00000000-0002-0000-0300-000008000000}">
      <formula1>2</formula1>
    </dataValidation>
    <dataValidation type="whole" operator="equal" allowBlank="1" showInputMessage="1" showErrorMessage="1" errorTitle="OBS!" error="Her kan du bare skrive tallet: 3" sqref="E9:E49" xr:uid="{00000000-0002-0000-0300-000009000000}">
      <formula1>3</formula1>
    </dataValidation>
    <dataValidation type="whole" operator="equal" allowBlank="1" showInputMessage="1" showErrorMessage="1" errorTitle="OBS!" error="Her kan du bare skrive tallet: 4" sqref="F9:F49" xr:uid="{00000000-0002-0000-0300-00000A000000}">
      <formula1>4</formula1>
    </dataValidation>
    <dataValidation type="whole" operator="equal" allowBlank="1" showInputMessage="1" showErrorMessage="1" errorTitle="OBS!" error="Her kan du bare skrive tallet: 5" sqref="G9:G49" xr:uid="{00000000-0002-0000-0300-00000B000000}">
      <formula1>5</formula1>
    </dataValidation>
  </dataValidations>
  <hyperlinks>
    <hyperlink ref="A8" location="Akseptkriterier!A1" display="Se akseptkriterier før sannsynlighet og konsekvens." xr:uid="{00000000-0004-0000-0300-000000000000}"/>
    <hyperlink ref="H8" location="'1 Akseptkriterier'!A1" display="Se akseptkriterier før vurdering av konsekvens." xr:uid="{00000000-0004-0000-0300-000001000000}"/>
    <hyperlink ref="A8:B8" location="'1 Akseptkriterier'!A1" display="Se akseptkriterier før vurdering av sannsynlighet." xr:uid="{00000000-0004-0000-0300-000002000000}"/>
  </hyperlinks>
  <pageMargins left="0.31496062992125984" right="0.23622047244094491" top="0.39370078740157483" bottom="0.35" header="0.51181102362204722" footer="0.23622047244094491"/>
  <pageSetup paperSize="9" scale="75" fitToHeight="0" orientation="landscape" r:id="rId1"/>
  <headerFooter alignWithMargins="0">
    <oddFooter>&amp;L&amp;8Utarbeidet av: Roar Prydz Christensen&amp;C&amp;8Godkjent av: Eva Bjørstad&amp;R&amp;8Revidert: 18.05.10</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tabColor theme="5" tint="0.39997558519241921"/>
  </sheetPr>
  <dimension ref="A1:G38"/>
  <sheetViews>
    <sheetView showGridLines="0" showZeros="0" topLeftCell="A3" zoomScaleNormal="100" workbookViewId="0">
      <selection activeCell="E26" sqref="E26"/>
    </sheetView>
  </sheetViews>
  <sheetFormatPr baseColWidth="10" defaultColWidth="11.3984375" defaultRowHeight="12.75" x14ac:dyDescent="0.35"/>
  <cols>
    <col min="1" max="1" width="12.73046875" customWidth="1"/>
    <col min="2" max="2" width="7.86328125" customWidth="1"/>
    <col min="3" max="3" width="21.3984375" customWidth="1"/>
    <col min="4" max="4" width="22.73046875" customWidth="1"/>
    <col min="5" max="7" width="21.3984375" customWidth="1"/>
    <col min="8" max="8" width="3.73046875" customWidth="1"/>
  </cols>
  <sheetData>
    <row r="1" spans="1:7" ht="31.5" customHeight="1" thickBot="1" x14ac:dyDescent="0.5">
      <c r="A1" s="382" t="s">
        <v>81</v>
      </c>
      <c r="B1" s="383"/>
      <c r="C1" s="383"/>
      <c r="D1" s="383"/>
      <c r="E1" s="384"/>
      <c r="F1" s="197"/>
    </row>
    <row r="2" spans="1:7" s="69" customFormat="1" ht="15.75" customHeight="1" x14ac:dyDescent="0.4">
      <c r="A2" s="154" t="str">
        <f>'4 Handlingsplan'!A2</f>
        <v>Hva:</v>
      </c>
      <c r="B2" s="407" t="str">
        <f>'2 Risikoanalyse'!B2</f>
        <v>Annen risikovurdering</v>
      </c>
      <c r="C2" s="407"/>
      <c r="D2" s="199" t="str">
        <f>'4 Handlingsplan'!C2</f>
        <v>Oppdragsgiver:</v>
      </c>
      <c r="E2" s="398">
        <f>'2 Risikoanalyse'!H2</f>
        <v>0</v>
      </c>
      <c r="F2" s="399"/>
      <c r="G2" s="400"/>
    </row>
    <row r="3" spans="1:7" s="69" customFormat="1" ht="83.25" x14ac:dyDescent="0.4">
      <c r="A3" s="200" t="str">
        <f>'4 Handlingsplan'!A3</f>
        <v>Hvor:</v>
      </c>
      <c r="B3" s="408" t="str">
        <f>'4 Handlingsplan'!B3</f>
        <v>Hormonlaboratoriet- Aker</v>
      </c>
      <c r="C3" s="408"/>
      <c r="D3" s="198" t="str">
        <f>'4 Handlingsplan'!C3</f>
        <v>Hvem utfører:</v>
      </c>
      <c r="E3" s="321" t="str">
        <f>'2 Risikoanalyse'!H3</f>
        <v>Sandra R. Dahl (Fagansvarlig), Stine Rødmyr (Kvalitetsansvarlig), Finn Erik Aas (Fagansvarlig)</v>
      </c>
      <c r="F3" s="198" t="str">
        <f>'4 Handlingsplan'!K2</f>
        <v>Dato:</v>
      </c>
      <c r="G3" s="201">
        <f>'2 Risikoanalyse'!K2</f>
        <v>46051</v>
      </c>
    </row>
    <row r="4" spans="1:7" s="69" customFormat="1" ht="15.75" customHeight="1" thickBot="1" x14ac:dyDescent="0.45">
      <c r="A4" s="409" t="str">
        <f>'4 Handlingsplan'!A4</f>
        <v>Ansvarlig for oppfølgning av plan redusere risiko:</v>
      </c>
      <c r="B4" s="410"/>
      <c r="C4" s="410"/>
      <c r="D4" s="410"/>
      <c r="E4" s="202">
        <f>'2 Risikoanalyse'!H4</f>
        <v>0</v>
      </c>
      <c r="F4" s="240" t="str">
        <f>'4 Handlingsplan'!K4</f>
        <v>Innen dato:</v>
      </c>
      <c r="G4" s="203">
        <f>'2 Risikoanalyse'!K4</f>
        <v>0</v>
      </c>
    </row>
    <row r="5" spans="1:7" s="69" customFormat="1" ht="15.75" customHeight="1" thickBot="1" x14ac:dyDescent="0.45">
      <c r="A5"/>
      <c r="B5"/>
      <c r="C5"/>
      <c r="D5"/>
      <c r="E5" s="268"/>
      <c r="F5"/>
      <c r="G5" s="269"/>
    </row>
    <row r="6" spans="1:7" s="69" customFormat="1" ht="15.75" customHeight="1" x14ac:dyDescent="0.4">
      <c r="A6" s="401" t="s">
        <v>142</v>
      </c>
      <c r="B6" s="402"/>
      <c r="C6" s="402"/>
      <c r="D6" s="402"/>
      <c r="E6" s="402"/>
      <c r="F6" s="403"/>
      <c r="G6" s="269"/>
    </row>
    <row r="7" spans="1:7" s="69" customFormat="1" ht="15.75" customHeight="1" thickBot="1" x14ac:dyDescent="0.45">
      <c r="A7" s="404"/>
      <c r="B7" s="405"/>
      <c r="C7" s="405"/>
      <c r="D7" s="405"/>
      <c r="E7" s="405"/>
      <c r="F7" s="406"/>
      <c r="G7" s="269"/>
    </row>
    <row r="8" spans="1:7" s="69" customFormat="1" ht="15.75" customHeight="1" thickBot="1" x14ac:dyDescent="0.45">
      <c r="A8"/>
      <c r="B8"/>
      <c r="C8"/>
      <c r="D8"/>
      <c r="E8" s="268"/>
      <c r="F8"/>
      <c r="G8" s="269"/>
    </row>
    <row r="9" spans="1:7" x14ac:dyDescent="0.35">
      <c r="A9" s="385" t="s">
        <v>1</v>
      </c>
      <c r="B9" s="391" t="s">
        <v>52</v>
      </c>
      <c r="C9" s="172"/>
      <c r="D9" s="172"/>
      <c r="E9" s="164"/>
      <c r="F9" s="164"/>
      <c r="G9" s="163"/>
    </row>
    <row r="10" spans="1:7" x14ac:dyDescent="0.35">
      <c r="A10" s="386"/>
      <c r="B10" s="392"/>
      <c r="C10" s="169"/>
      <c r="D10" s="169"/>
      <c r="E10" s="157"/>
      <c r="F10" s="157"/>
      <c r="G10" s="158"/>
    </row>
    <row r="11" spans="1:7" x14ac:dyDescent="0.35">
      <c r="A11" s="386"/>
      <c r="B11" s="392"/>
      <c r="C11" s="169"/>
      <c r="D11" s="169"/>
      <c r="E11" s="157"/>
      <c r="F11" s="157"/>
      <c r="G11" s="158"/>
    </row>
    <row r="12" spans="1:7" x14ac:dyDescent="0.35">
      <c r="A12" s="386"/>
      <c r="B12" s="392"/>
      <c r="C12" s="169"/>
      <c r="D12" s="169"/>
      <c r="E12" s="157"/>
      <c r="F12" s="157"/>
      <c r="G12" s="158"/>
    </row>
    <row r="13" spans="1:7" ht="13.15" thickBot="1" x14ac:dyDescent="0.4">
      <c r="A13" s="386"/>
      <c r="B13" s="393"/>
      <c r="C13" s="170"/>
      <c r="D13" s="170"/>
      <c r="E13" s="159"/>
      <c r="F13" s="159"/>
      <c r="G13" s="160"/>
    </row>
    <row r="14" spans="1:7" x14ac:dyDescent="0.35">
      <c r="A14" s="386"/>
      <c r="B14" s="397" t="s">
        <v>53</v>
      </c>
      <c r="C14" s="168"/>
      <c r="D14" s="168"/>
      <c r="E14" s="168"/>
      <c r="F14" s="155"/>
      <c r="G14" s="156"/>
    </row>
    <row r="15" spans="1:7" x14ac:dyDescent="0.35">
      <c r="A15" s="386"/>
      <c r="B15" s="395"/>
      <c r="C15" s="169"/>
      <c r="D15" s="169"/>
      <c r="E15" s="169"/>
      <c r="F15" s="157"/>
      <c r="G15" s="158"/>
    </row>
    <row r="16" spans="1:7" x14ac:dyDescent="0.35">
      <c r="A16" s="386"/>
      <c r="B16" s="395"/>
      <c r="C16" s="169"/>
      <c r="D16" s="169"/>
      <c r="E16" s="169"/>
      <c r="F16" s="157"/>
      <c r="G16" s="158"/>
    </row>
    <row r="17" spans="1:7" x14ac:dyDescent="0.35">
      <c r="A17" s="386"/>
      <c r="B17" s="395"/>
      <c r="C17" s="169"/>
      <c r="D17" s="169"/>
      <c r="E17" s="169"/>
      <c r="F17" s="157"/>
      <c r="G17" s="158"/>
    </row>
    <row r="18" spans="1:7" ht="13.15" thickBot="1" x14ac:dyDescent="0.4">
      <c r="A18" s="386"/>
      <c r="B18" s="396"/>
      <c r="C18" s="169"/>
      <c r="D18" s="169"/>
      <c r="E18" s="171"/>
      <c r="F18" s="161"/>
      <c r="G18" s="162"/>
    </row>
    <row r="19" spans="1:7" x14ac:dyDescent="0.35">
      <c r="A19" s="386"/>
      <c r="B19" s="394" t="s">
        <v>54</v>
      </c>
      <c r="C19" s="315"/>
      <c r="D19" s="172"/>
      <c r="E19" s="319"/>
      <c r="F19" s="172"/>
      <c r="G19" s="163"/>
    </row>
    <row r="20" spans="1:7" x14ac:dyDescent="0.35">
      <c r="A20" s="386"/>
      <c r="B20" s="395"/>
      <c r="C20" s="165"/>
      <c r="D20" s="169"/>
      <c r="E20" s="320"/>
      <c r="F20" s="169"/>
      <c r="G20" s="158"/>
    </row>
    <row r="21" spans="1:7" x14ac:dyDescent="0.35">
      <c r="A21" s="386"/>
      <c r="B21" s="395"/>
      <c r="C21" s="165"/>
      <c r="D21" s="169"/>
      <c r="E21" s="169"/>
      <c r="F21" s="169"/>
      <c r="G21" s="158"/>
    </row>
    <row r="22" spans="1:7" x14ac:dyDescent="0.35">
      <c r="A22" s="386"/>
      <c r="B22" s="395"/>
      <c r="C22" s="165"/>
      <c r="D22" s="169"/>
      <c r="E22" s="169"/>
      <c r="F22" s="169"/>
      <c r="G22" s="158"/>
    </row>
    <row r="23" spans="1:7" ht="13.15" thickBot="1" x14ac:dyDescent="0.4">
      <c r="A23" s="386"/>
      <c r="B23" s="395"/>
      <c r="C23" s="166"/>
      <c r="D23" s="170"/>
      <c r="E23" s="170"/>
      <c r="F23" s="170"/>
      <c r="G23" s="160"/>
    </row>
    <row r="24" spans="1:7" x14ac:dyDescent="0.35">
      <c r="A24" s="386"/>
      <c r="B24" s="397" t="s">
        <v>55</v>
      </c>
      <c r="C24" s="315" t="s">
        <v>171</v>
      </c>
      <c r="D24" s="315">
        <v>3</v>
      </c>
      <c r="E24" s="319">
        <v>12</v>
      </c>
      <c r="F24" s="172"/>
      <c r="G24" s="173"/>
    </row>
    <row r="25" spans="1:7" x14ac:dyDescent="0.35">
      <c r="A25" s="386"/>
      <c r="B25" s="395"/>
      <c r="C25" s="316">
        <v>5</v>
      </c>
      <c r="D25" s="316">
        <v>6</v>
      </c>
      <c r="E25" s="320">
        <v>13</v>
      </c>
      <c r="F25" s="169"/>
      <c r="G25" s="174"/>
    </row>
    <row r="26" spans="1:7" x14ac:dyDescent="0.35">
      <c r="A26" s="386"/>
      <c r="B26" s="395"/>
      <c r="C26" s="316" t="s">
        <v>181</v>
      </c>
      <c r="D26" s="316"/>
      <c r="E26" s="320"/>
      <c r="F26" s="169"/>
      <c r="G26" s="174"/>
    </row>
    <row r="27" spans="1:7" x14ac:dyDescent="0.35">
      <c r="A27" s="386"/>
      <c r="B27" s="395"/>
      <c r="C27" s="316" t="s">
        <v>170</v>
      </c>
      <c r="D27" s="316"/>
      <c r="E27" s="169"/>
      <c r="F27" s="169"/>
      <c r="G27" s="174"/>
    </row>
    <row r="28" spans="1:7" ht="13.15" thickBot="1" x14ac:dyDescent="0.4">
      <c r="A28" s="386"/>
      <c r="B28" s="396"/>
      <c r="C28" s="318"/>
      <c r="D28" s="318"/>
      <c r="E28" s="170"/>
      <c r="F28" s="170"/>
      <c r="G28" s="175"/>
    </row>
    <row r="29" spans="1:7" x14ac:dyDescent="0.35">
      <c r="A29" s="386"/>
      <c r="B29" s="394" t="s">
        <v>46</v>
      </c>
      <c r="C29" s="317">
        <v>4</v>
      </c>
      <c r="D29" s="167"/>
      <c r="E29" s="167"/>
      <c r="F29" s="169"/>
      <c r="G29" s="176"/>
    </row>
    <row r="30" spans="1:7" x14ac:dyDescent="0.35">
      <c r="A30" s="386"/>
      <c r="B30" s="395"/>
      <c r="C30" s="316"/>
      <c r="D30" s="165"/>
      <c r="E30" s="165"/>
      <c r="F30" s="169"/>
      <c r="G30" s="174"/>
    </row>
    <row r="31" spans="1:7" x14ac:dyDescent="0.35">
      <c r="A31" s="386"/>
      <c r="B31" s="395"/>
      <c r="C31" s="316"/>
      <c r="D31" s="165"/>
      <c r="E31" s="165"/>
      <c r="F31" s="169"/>
      <c r="G31" s="174"/>
    </row>
    <row r="32" spans="1:7" x14ac:dyDescent="0.35">
      <c r="A32" s="386"/>
      <c r="B32" s="395"/>
      <c r="C32" s="316"/>
      <c r="D32" s="165"/>
      <c r="E32" s="165"/>
      <c r="F32" s="169"/>
      <c r="G32" s="174"/>
    </row>
    <row r="33" spans="1:7" ht="13.15" thickBot="1" x14ac:dyDescent="0.4">
      <c r="A33" s="387"/>
      <c r="B33" s="396"/>
      <c r="C33" s="318"/>
      <c r="D33" s="166"/>
      <c r="E33" s="166"/>
      <c r="F33" s="169"/>
      <c r="G33" s="175"/>
    </row>
    <row r="34" spans="1:7" ht="22.5" customHeight="1" thickBot="1" x14ac:dyDescent="0.4">
      <c r="A34" s="123"/>
      <c r="B34" s="124"/>
      <c r="C34" s="73" t="s">
        <v>47</v>
      </c>
      <c r="D34" s="73" t="s">
        <v>48</v>
      </c>
      <c r="E34" s="73" t="s">
        <v>49</v>
      </c>
      <c r="F34" s="73" t="s">
        <v>50</v>
      </c>
      <c r="G34" s="74" t="s">
        <v>51</v>
      </c>
    </row>
    <row r="35" spans="1:7" ht="20.25" customHeight="1" thickBot="1" x14ac:dyDescent="0.4">
      <c r="A35" s="96"/>
      <c r="C35" s="388" t="s">
        <v>0</v>
      </c>
      <c r="D35" s="389"/>
      <c r="E35" s="389"/>
      <c r="F35" s="389"/>
      <c r="G35" s="390"/>
    </row>
    <row r="36" spans="1:7" x14ac:dyDescent="0.35">
      <c r="A36" s="375" t="s">
        <v>175</v>
      </c>
      <c r="B36" s="376"/>
      <c r="C36" s="377"/>
      <c r="D36" s="377"/>
      <c r="E36" s="377"/>
      <c r="F36" s="377"/>
      <c r="G36" s="378"/>
    </row>
    <row r="37" spans="1:7" ht="83.25" customHeight="1" thickBot="1" x14ac:dyDescent="0.4">
      <c r="A37" s="379"/>
      <c r="B37" s="380"/>
      <c r="C37" s="380"/>
      <c r="D37" s="380"/>
      <c r="E37" s="380"/>
      <c r="F37" s="380"/>
      <c r="G37" s="381"/>
    </row>
    <row r="38" spans="1:7" x14ac:dyDescent="0.35">
      <c r="A38" s="90"/>
      <c r="B38" s="90"/>
      <c r="C38" s="90"/>
      <c r="D38" s="90"/>
      <c r="E38" s="90"/>
      <c r="F38" s="90"/>
      <c r="G38" s="90"/>
    </row>
  </sheetData>
  <mergeCells count="14">
    <mergeCell ref="A36:G37"/>
    <mergeCell ref="A1:E1"/>
    <mergeCell ref="A9:A33"/>
    <mergeCell ref="C35:G35"/>
    <mergeCell ref="B9:B13"/>
    <mergeCell ref="B29:B33"/>
    <mergeCell ref="B14:B18"/>
    <mergeCell ref="B19:B23"/>
    <mergeCell ref="B24:B28"/>
    <mergeCell ref="E2:G2"/>
    <mergeCell ref="A6:F7"/>
    <mergeCell ref="B2:C2"/>
    <mergeCell ref="B3:C3"/>
    <mergeCell ref="A4:D4"/>
  </mergeCells>
  <phoneticPr fontId="0" type="noConversion"/>
  <printOptions horizontalCentered="1"/>
  <pageMargins left="0.31496062992125984" right="0.31496062992125984" top="0.64" bottom="0.35433070866141736" header="0.19685039370078741" footer="0.11811023622047245"/>
  <pageSetup paperSize="9" scale="115" fitToWidth="2" fitToHeight="2" orientation="landscape" horizontalDpi="300" verticalDpi="300" r:id="rId1"/>
  <headerFooter alignWithMargins="0">
    <oddFooter>&amp;L&amp;9Skjemaet utarbeidet av: Roar Prydz Christensen&amp;CSide &amp;P av &amp;N&amp;R&amp;9Skjemaet revidert: 13.08.10</oddFooter>
  </headerFooter>
  <rowBreaks count="1" manualBreakCount="1">
    <brk id="37"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6" tint="0.39997558519241921"/>
    <pageSetUpPr fitToPage="1"/>
  </sheetPr>
  <dimension ref="A1:AC49"/>
  <sheetViews>
    <sheetView showGridLines="0" showZeros="0" workbookViewId="0">
      <pane ySplit="7" topLeftCell="A8" activePane="bottomLeft" state="frozenSplit"/>
      <selection pane="bottomLeft" activeCell="B7" sqref="B7"/>
    </sheetView>
  </sheetViews>
  <sheetFormatPr baseColWidth="10" defaultColWidth="11.3984375" defaultRowHeight="13.15" x14ac:dyDescent="0.4"/>
  <cols>
    <col min="1" max="1" width="5.265625" style="12" customWidth="1"/>
    <col min="2" max="2" width="55.86328125" style="12" customWidth="1"/>
    <col min="3" max="5" width="3.265625" style="11" customWidth="1"/>
    <col min="6" max="6" width="4" style="11" customWidth="1"/>
    <col min="7" max="7" width="54" style="12" customWidth="1"/>
    <col min="8" max="9" width="4" style="13" customWidth="1"/>
    <col min="10" max="12" width="11.3984375" style="12"/>
    <col min="13" max="26" width="3.265625" style="12" customWidth="1"/>
    <col min="27" max="27" width="38.1328125" style="12" customWidth="1"/>
    <col min="28" max="16384" width="11.3984375" style="12"/>
  </cols>
  <sheetData>
    <row r="1" spans="1:29" ht="37.5" customHeight="1" thickBot="1" x14ac:dyDescent="0.45">
      <c r="A1" s="426" t="s">
        <v>91</v>
      </c>
      <c r="B1" s="427"/>
      <c r="C1" s="20"/>
      <c r="D1" s="20"/>
      <c r="E1" s="20"/>
      <c r="F1" s="20"/>
      <c r="G1" s="21"/>
      <c r="H1" s="22"/>
      <c r="I1" s="22"/>
      <c r="J1" s="21"/>
      <c r="K1" s="21"/>
      <c r="L1" s="21"/>
      <c r="M1" s="21"/>
      <c r="N1" s="21"/>
      <c r="O1" s="21"/>
      <c r="P1" s="21"/>
      <c r="Q1" s="21"/>
      <c r="R1" s="21"/>
      <c r="S1" s="21"/>
      <c r="T1" s="21"/>
      <c r="U1" s="21"/>
      <c r="V1" s="21"/>
      <c r="W1" s="21"/>
      <c r="X1" s="21"/>
      <c r="Y1" s="21"/>
      <c r="Z1" s="21"/>
      <c r="AA1" s="21"/>
    </row>
    <row r="2" spans="1:29" ht="15.75" customHeight="1" x14ac:dyDescent="0.35">
      <c r="A2" s="180" t="s">
        <v>5</v>
      </c>
      <c r="B2" s="146" t="str">
        <f>'2 Risikoanalyse'!B2</f>
        <v>Annen risikovurdering</v>
      </c>
      <c r="C2" s="450" t="str">
        <f>'2 Risikoanalyse'!C2:G2</f>
        <v>Oppdragsgiver:</v>
      </c>
      <c r="D2" s="450"/>
      <c r="E2" s="450"/>
      <c r="F2" s="450"/>
      <c r="G2" s="248">
        <f>'2 Risikoanalyse'!H2</f>
        <v>0</v>
      </c>
      <c r="H2" s="249"/>
      <c r="I2" s="249"/>
      <c r="J2" s="250"/>
      <c r="K2" s="181" t="s">
        <v>7</v>
      </c>
      <c r="L2" s="147">
        <f>'2 Risikoanalyse'!K2</f>
        <v>46051</v>
      </c>
      <c r="M2" s="441" t="s">
        <v>22</v>
      </c>
      <c r="N2" s="442"/>
      <c r="O2" s="442"/>
      <c r="P2" s="442"/>
      <c r="Q2" s="442"/>
      <c r="R2" s="442"/>
      <c r="S2" s="442"/>
      <c r="T2" s="442"/>
      <c r="U2" s="442"/>
      <c r="V2" s="442"/>
      <c r="W2" s="442"/>
      <c r="X2" s="442"/>
      <c r="Y2" s="443"/>
      <c r="Z2" s="21"/>
      <c r="AA2" s="21"/>
    </row>
    <row r="3" spans="1:29" ht="15.75" customHeight="1" x14ac:dyDescent="0.35">
      <c r="A3" s="182" t="s">
        <v>6</v>
      </c>
      <c r="B3" s="238" t="str">
        <f>'2 Risikoanalyse'!B3</f>
        <v>Hormonlaboratoriet- Aker</v>
      </c>
      <c r="C3" s="451" t="str">
        <f>'2 Risikoanalyse'!C3:G3</f>
        <v>Hvem utfører:</v>
      </c>
      <c r="D3" s="451"/>
      <c r="E3" s="451"/>
      <c r="F3" s="451"/>
      <c r="G3" s="251" t="str">
        <f>'2 Risikoanalyse'!H3</f>
        <v>Sandra R. Dahl (Fagansvarlig), Stine Rødmyr (Kvalitetsansvarlig), Finn Erik Aas (Fagansvarlig)</v>
      </c>
      <c r="H3" s="252"/>
      <c r="I3" s="252"/>
      <c r="J3" s="252"/>
      <c r="K3" s="252"/>
      <c r="L3" s="253"/>
      <c r="M3" s="444"/>
      <c r="N3" s="445"/>
      <c r="O3" s="445"/>
      <c r="P3" s="445"/>
      <c r="Q3" s="445"/>
      <c r="R3" s="445"/>
      <c r="S3" s="445"/>
      <c r="T3" s="445"/>
      <c r="U3" s="445"/>
      <c r="V3" s="445"/>
      <c r="W3" s="445"/>
      <c r="X3" s="445"/>
      <c r="Y3" s="446"/>
      <c r="Z3" s="21"/>
      <c r="AA3" s="21"/>
    </row>
    <row r="4" spans="1:29" ht="15.75" customHeight="1" thickBot="1" x14ac:dyDescent="0.4">
      <c r="A4" s="430" t="s">
        <v>58</v>
      </c>
      <c r="B4" s="431"/>
      <c r="C4" s="431"/>
      <c r="D4" s="431"/>
      <c r="E4" s="431"/>
      <c r="F4" s="432"/>
      <c r="G4" s="251">
        <f>'2 Risikoanalyse'!H4</f>
        <v>0</v>
      </c>
      <c r="H4" s="252"/>
      <c r="I4" s="252"/>
      <c r="J4" s="254"/>
      <c r="K4" s="183" t="s">
        <v>4</v>
      </c>
      <c r="L4" s="148">
        <f>'2 Risikoanalyse'!K4</f>
        <v>0</v>
      </c>
      <c r="M4" s="447"/>
      <c r="N4" s="448"/>
      <c r="O4" s="448"/>
      <c r="P4" s="448"/>
      <c r="Q4" s="448"/>
      <c r="R4" s="448"/>
      <c r="S4" s="448"/>
      <c r="T4" s="448"/>
      <c r="U4" s="448"/>
      <c r="V4" s="448"/>
      <c r="W4" s="448"/>
      <c r="X4" s="448"/>
      <c r="Y4" s="449"/>
      <c r="Z4" s="21"/>
      <c r="AA4" s="21"/>
    </row>
    <row r="5" spans="1:29" s="50" customFormat="1" ht="26.25" customHeight="1" thickBot="1" x14ac:dyDescent="0.4">
      <c r="A5" s="23"/>
      <c r="B5" s="66"/>
      <c r="C5" s="412" t="str">
        <f>'2 Risikoanalyse'!O6</f>
        <v>Risikoverdi</v>
      </c>
      <c r="D5" s="413">
        <f>'2 Risikoanalyse'!P6</f>
        <v>0</v>
      </c>
      <c r="E5" s="413">
        <f>'2 Risikoanalyse'!Q6</f>
        <v>0</v>
      </c>
      <c r="F5" s="65"/>
      <c r="G5" s="437" t="s">
        <v>85</v>
      </c>
      <c r="H5" s="439"/>
      <c r="I5" s="440"/>
      <c r="J5" s="414" t="s">
        <v>82</v>
      </c>
      <c r="K5" s="67"/>
      <c r="L5" s="66"/>
      <c r="M5" s="422" t="s">
        <v>0</v>
      </c>
      <c r="N5" s="423"/>
      <c r="O5" s="423"/>
      <c r="P5" s="423"/>
      <c r="Q5" s="424"/>
      <c r="R5" s="422" t="s">
        <v>1</v>
      </c>
      <c r="S5" s="423"/>
      <c r="T5" s="423"/>
      <c r="U5" s="423"/>
      <c r="V5" s="424"/>
      <c r="W5" s="425" t="s">
        <v>8</v>
      </c>
      <c r="X5" s="425"/>
      <c r="Y5" s="425"/>
      <c r="Z5" s="24"/>
      <c r="AA5" s="25"/>
    </row>
    <row r="6" spans="1:29" s="50" customFormat="1" ht="60.75" customHeight="1" x14ac:dyDescent="0.35">
      <c r="A6" s="23"/>
      <c r="B6" s="59" t="s">
        <v>19</v>
      </c>
      <c r="C6" s="365" t="str">
        <f>'2 Risikoanalyse'!O7</f>
        <v>Akseptabel</v>
      </c>
      <c r="D6" s="367" t="str">
        <f>'2 Risikoanalyse'!P7</f>
        <v>På grensen</v>
      </c>
      <c r="E6" s="433" t="str">
        <f>'2 Risikoanalyse'!Q7</f>
        <v>Uakseptabel</v>
      </c>
      <c r="F6" s="435" t="str">
        <f>'2 Risikoanalyse'!R7</f>
        <v>Prioritet</v>
      </c>
      <c r="G6" s="437"/>
      <c r="H6" s="418" t="s">
        <v>0</v>
      </c>
      <c r="I6" s="420" t="s">
        <v>1</v>
      </c>
      <c r="J6" s="414"/>
      <c r="K6" s="26" t="s">
        <v>21</v>
      </c>
      <c r="L6" s="27" t="s">
        <v>83</v>
      </c>
      <c r="M6" s="270" t="s">
        <v>143</v>
      </c>
      <c r="N6" s="271" t="s">
        <v>32</v>
      </c>
      <c r="O6" s="271" t="s">
        <v>144</v>
      </c>
      <c r="P6" s="271" t="s">
        <v>145</v>
      </c>
      <c r="Q6" s="231" t="s">
        <v>34</v>
      </c>
      <c r="R6" s="28" t="s">
        <v>9</v>
      </c>
      <c r="S6" s="29" t="s">
        <v>10</v>
      </c>
      <c r="T6" s="29" t="s">
        <v>11</v>
      </c>
      <c r="U6" s="29" t="s">
        <v>12</v>
      </c>
      <c r="V6" s="30" t="s">
        <v>13</v>
      </c>
      <c r="W6" s="365" t="s">
        <v>14</v>
      </c>
      <c r="X6" s="367" t="s">
        <v>15</v>
      </c>
      <c r="Y6" s="361" t="s">
        <v>16</v>
      </c>
      <c r="Z6" s="416" t="s">
        <v>23</v>
      </c>
      <c r="AA6" s="31" t="s">
        <v>20</v>
      </c>
    </row>
    <row r="7" spans="1:29" s="50" customFormat="1" ht="13.5" customHeight="1" thickBot="1" x14ac:dyDescent="0.4">
      <c r="A7" s="32"/>
      <c r="B7" s="60" t="s">
        <v>18</v>
      </c>
      <c r="C7" s="366">
        <f>'2 Risikoanalyse'!O8</f>
        <v>0</v>
      </c>
      <c r="D7" s="368">
        <f>'2 Risikoanalyse'!P8</f>
        <v>0</v>
      </c>
      <c r="E7" s="434">
        <f>'2 Risikoanalyse'!Q8</f>
        <v>0</v>
      </c>
      <c r="F7" s="436">
        <f>'2 Risikoanalyse'!R8</f>
        <v>0</v>
      </c>
      <c r="G7" s="438"/>
      <c r="H7" s="419"/>
      <c r="I7" s="421"/>
      <c r="J7" s="415"/>
      <c r="K7" s="33"/>
      <c r="L7" s="34"/>
      <c r="M7" s="35">
        <v>1</v>
      </c>
      <c r="N7" s="36">
        <v>2</v>
      </c>
      <c r="O7" s="36">
        <v>3</v>
      </c>
      <c r="P7" s="36">
        <v>4</v>
      </c>
      <c r="Q7" s="37">
        <v>5</v>
      </c>
      <c r="R7" s="35">
        <v>1</v>
      </c>
      <c r="S7" s="36">
        <v>2</v>
      </c>
      <c r="T7" s="36">
        <v>3</v>
      </c>
      <c r="U7" s="36">
        <v>4</v>
      </c>
      <c r="V7" s="37">
        <v>5</v>
      </c>
      <c r="W7" s="366"/>
      <c r="X7" s="368"/>
      <c r="Y7" s="362"/>
      <c r="Z7" s="417"/>
      <c r="AA7" s="38"/>
    </row>
    <row r="8" spans="1:29" s="89" customFormat="1" ht="42.75" customHeight="1" x14ac:dyDescent="0.35">
      <c r="A8" s="125">
        <f>'2 Risikoanalyse'!A9</f>
        <v>1</v>
      </c>
      <c r="B8" s="102" t="str">
        <f>'2 Risikoanalyse'!B9</f>
        <v xml:space="preserve">Pipette-kontroll utføres 1 gang i året. Pipettene oppfyller ofte ikke godkjenningskravene og dette oppdages for sent.
</v>
      </c>
      <c r="C8" s="223">
        <f>'2 Risikoanalyse'!O9</f>
        <v>2</v>
      </c>
      <c r="D8" s="224">
        <f>'2 Risikoanalyse'!P9</f>
        <v>0</v>
      </c>
      <c r="E8" s="226">
        <f>'2 Risikoanalyse'!Q9</f>
        <v>0</v>
      </c>
      <c r="F8" s="103">
        <f>'2 Risikoanalyse'!R9</f>
        <v>0</v>
      </c>
      <c r="G8" s="303" t="s">
        <v>159</v>
      </c>
      <c r="H8" s="55"/>
      <c r="I8" s="55"/>
      <c r="J8" s="57"/>
      <c r="K8" s="142"/>
      <c r="L8" s="143"/>
      <c r="M8" s="2"/>
      <c r="N8" s="3"/>
      <c r="O8" s="3"/>
      <c r="P8" s="3"/>
      <c r="Q8" s="4"/>
      <c r="R8" s="2"/>
      <c r="S8" s="3"/>
      <c r="T8" s="3"/>
      <c r="U8" s="3"/>
      <c r="V8" s="4"/>
      <c r="W8" s="219">
        <f t="shared" ref="W8" si="0">IF(SUM(M8:Q8)*SUM(R8:V8)&lt;=4,SUM(M8:Q8)*SUM(R8:V8),0)</f>
        <v>0</v>
      </c>
      <c r="X8" s="221">
        <f t="shared" ref="X8" si="1">IF(W8+Y8=0,SUM(M8:Q8)*SUM(R8:V8),0)</f>
        <v>0</v>
      </c>
      <c r="Y8" s="227">
        <f t="shared" ref="Y8" si="2">IF(SUM(M8:Q8)*SUM(R8:V8)&gt;14,SUM(M8:Q8)*SUM(R8:V8),0)</f>
        <v>0</v>
      </c>
      <c r="Z8" s="84"/>
      <c r="AA8" s="58"/>
      <c r="AC8" s="411"/>
    </row>
    <row r="9" spans="1:29" s="89" customFormat="1" ht="114.75" x14ac:dyDescent="0.35">
      <c r="A9" s="125">
        <f>'2 Risikoanalyse'!A10</f>
        <v>2</v>
      </c>
      <c r="B9" s="328" t="str">
        <f>'2 Risikoanalyse'!B10</f>
        <v>Justerbare pipetter kontrolleres ved 1 innstilling og 10 innveiinger (unntak er pipetter som brukes for tillaging av kalibrator i in-house metoder, disse skal kontrolleres på minst 2 volum). 
Flerkanalspipetter kontrolleres ved minst ett bruksvolum og på alle spissene.
Fare for at: 
1) feil ved andre volum ikke oppdages 
2) pipetten ikke godkjennes på grunnnlag av kontrollen
Pkt 1) påvirker analyseresultat (A-pipette)</v>
      </c>
      <c r="C9" s="223">
        <f>'2 Risikoanalyse'!O10</f>
        <v>2</v>
      </c>
      <c r="D9" s="224">
        <f>'2 Risikoanalyse'!P10</f>
        <v>0</v>
      </c>
      <c r="E9" s="226">
        <f>'2 Risikoanalyse'!Q10</f>
        <v>0</v>
      </c>
      <c r="F9" s="103">
        <f>'2 Risikoanalyse'!R10</f>
        <v>0</v>
      </c>
      <c r="G9" s="303" t="s">
        <v>173</v>
      </c>
      <c r="H9" s="55"/>
      <c r="I9" s="55"/>
      <c r="J9" s="308" t="s">
        <v>172</v>
      </c>
      <c r="K9" s="142"/>
      <c r="L9" s="143"/>
      <c r="M9" s="2"/>
      <c r="N9" s="3"/>
      <c r="O9" s="3"/>
      <c r="P9" s="3"/>
      <c r="Q9" s="4"/>
      <c r="R9" s="2"/>
      <c r="S9" s="3"/>
      <c r="T9" s="3"/>
      <c r="U9" s="3"/>
      <c r="V9" s="4"/>
      <c r="W9" s="219">
        <f t="shared" ref="W9:W47" si="3">IF(SUM(M9:Q9)*SUM(R9:V9)&lt;=4,SUM(M9:Q9)*SUM(R9:V9),0)</f>
        <v>0</v>
      </c>
      <c r="X9" s="221">
        <f t="shared" ref="X9:X47" si="4">IF(W9+Y9=0,SUM(M9:Q9)*SUM(R9:V9),0)</f>
        <v>0</v>
      </c>
      <c r="Y9" s="227">
        <f t="shared" ref="Y9:Y47" si="5">IF(SUM(M9:Q9)*SUM(R9:V9)&gt;14,SUM(M9:Q9)*SUM(R9:V9),0)</f>
        <v>0</v>
      </c>
      <c r="Z9" s="84"/>
      <c r="AA9" s="58"/>
      <c r="AC9" s="411"/>
    </row>
    <row r="10" spans="1:29" s="89" customFormat="1" ht="89.25" x14ac:dyDescent="0.35">
      <c r="A10" s="125">
        <f>'2 Risikoanalyse'!A11</f>
        <v>3</v>
      </c>
      <c r="B10" s="322" t="str">
        <f>'2 Risikoanalyse'!B11</f>
        <v xml:space="preserve">Multipipetter kontrolleres ved ett volum per spiss, 10 innveiinger per spiss. Fare for at 
1) feil ved andre volum ikke oppdages
2) feil oppstår etter &gt; 10 pipetteringer
3) pipetten ikke godkjennes på grunnnlag av kontrollen
Pkt 1 og 2) påvirker analysresultat (A-pipette)
</v>
      </c>
      <c r="C10" s="223">
        <f>'2 Risikoanalyse'!O11</f>
        <v>4</v>
      </c>
      <c r="D10" s="224">
        <f>'2 Risikoanalyse'!P11</f>
        <v>0</v>
      </c>
      <c r="E10" s="226">
        <f>'2 Risikoanalyse'!Q11</f>
        <v>0</v>
      </c>
      <c r="F10" s="103">
        <f>'2 Risikoanalyse'!R11</f>
        <v>0</v>
      </c>
      <c r="G10" s="303" t="s">
        <v>173</v>
      </c>
      <c r="H10" s="15"/>
      <c r="I10" s="15"/>
      <c r="J10" s="308" t="s">
        <v>172</v>
      </c>
      <c r="K10" s="51"/>
      <c r="L10" s="143"/>
      <c r="M10" s="5"/>
      <c r="N10" s="6"/>
      <c r="O10" s="6"/>
      <c r="P10" s="6"/>
      <c r="Q10" s="7"/>
      <c r="R10" s="5"/>
      <c r="S10" s="6"/>
      <c r="T10" s="6"/>
      <c r="U10" s="6"/>
      <c r="V10" s="7"/>
      <c r="W10" s="219">
        <f t="shared" si="3"/>
        <v>0</v>
      </c>
      <c r="X10" s="221">
        <f t="shared" si="4"/>
        <v>0</v>
      </c>
      <c r="Y10" s="227">
        <f t="shared" si="5"/>
        <v>0</v>
      </c>
      <c r="Z10" s="87"/>
      <c r="AA10" s="16"/>
      <c r="AC10" s="411"/>
    </row>
    <row r="11" spans="1:29" s="89" customFormat="1" ht="38.25" x14ac:dyDescent="0.35">
      <c r="A11" s="125">
        <f>'2 Risikoanalyse'!A12</f>
        <v>4</v>
      </c>
      <c r="B11" s="102" t="str">
        <f>'2 Risikoanalyse'!B12</f>
        <v>8 og 12 kanalers pipetter sendes til kalibrering fordi det er problematisk å håndtere disse i vekt. Fare for at det ikke er tilstrekkelig å sende disse inn til kontroll/kalibrering annen hvert år.</v>
      </c>
      <c r="C11" s="223">
        <f>'2 Risikoanalyse'!O12</f>
        <v>1</v>
      </c>
      <c r="D11" s="224">
        <f>'2 Risikoanalyse'!P13</f>
        <v>0</v>
      </c>
      <c r="E11" s="226">
        <f>'2 Risikoanalyse'!Q13</f>
        <v>0</v>
      </c>
      <c r="F11" s="103">
        <f>'2 Risikoanalyse'!R13</f>
        <v>0</v>
      </c>
      <c r="G11" s="303" t="s">
        <v>159</v>
      </c>
      <c r="H11" s="15"/>
      <c r="I11" s="15"/>
      <c r="J11" s="14"/>
      <c r="K11" s="51"/>
      <c r="L11" s="143"/>
      <c r="M11" s="5"/>
      <c r="N11" s="6"/>
      <c r="O11" s="6"/>
      <c r="P11" s="6"/>
      <c r="Q11" s="7"/>
      <c r="R11" s="5"/>
      <c r="S11" s="6"/>
      <c r="T11" s="6"/>
      <c r="U11" s="6"/>
      <c r="V11" s="7"/>
      <c r="W11" s="219">
        <f t="shared" si="3"/>
        <v>0</v>
      </c>
      <c r="X11" s="221">
        <f t="shared" si="4"/>
        <v>0</v>
      </c>
      <c r="Y11" s="227">
        <f t="shared" si="5"/>
        <v>0</v>
      </c>
      <c r="Z11" s="87"/>
      <c r="AA11" s="16"/>
      <c r="AC11" s="411"/>
    </row>
    <row r="12" spans="1:29" s="89" customFormat="1" ht="25.5" x14ac:dyDescent="0.35">
      <c r="A12" s="125">
        <f>'2 Risikoanalyse'!A13</f>
        <v>5</v>
      </c>
      <c r="B12" s="102" t="str">
        <f>'2 Risikoanalyse'!B13</f>
        <v>Feil beregning av impresisjon og riktighet. Fare for feil utregning og godkjenning/underkjenning av pipette på feil grunnlag.</v>
      </c>
      <c r="C12" s="223">
        <f>'2 Risikoanalyse'!O13</f>
        <v>2</v>
      </c>
      <c r="D12" s="224">
        <f>'2 Risikoanalyse'!P14</f>
        <v>0</v>
      </c>
      <c r="E12" s="226">
        <f>'2 Risikoanalyse'!Q14</f>
        <v>0</v>
      </c>
      <c r="F12" s="103">
        <f>'2 Risikoanalyse'!R14</f>
        <v>0</v>
      </c>
      <c r="G12" s="303" t="s">
        <v>159</v>
      </c>
      <c r="H12" s="309"/>
      <c r="I12" s="55"/>
      <c r="J12" s="308"/>
      <c r="K12" s="142"/>
      <c r="L12" s="143"/>
      <c r="M12" s="2"/>
      <c r="N12" s="3"/>
      <c r="O12" s="3"/>
      <c r="P12" s="3"/>
      <c r="Q12" s="4"/>
      <c r="R12" s="2"/>
      <c r="S12" s="3"/>
      <c r="T12" s="3"/>
      <c r="U12" s="3"/>
      <c r="V12" s="4"/>
      <c r="W12" s="219">
        <f t="shared" si="3"/>
        <v>0</v>
      </c>
      <c r="X12" s="221">
        <f t="shared" si="4"/>
        <v>0</v>
      </c>
      <c r="Y12" s="227">
        <f t="shared" si="5"/>
        <v>0</v>
      </c>
      <c r="Z12" s="84"/>
      <c r="AA12" s="58"/>
      <c r="AC12" s="411"/>
    </row>
    <row r="13" spans="1:29" s="89" customFormat="1" ht="25.5" x14ac:dyDescent="0.35">
      <c r="A13" s="125">
        <f>'2 Risikoanalyse'!A14</f>
        <v>6</v>
      </c>
      <c r="B13" s="102" t="str">
        <f>'2 Risikoanalyse'!B14</f>
        <v xml:space="preserve">Pipettenes bidrag til analysenes variasjon (CV%) er såpass stor at den totale måleusikkerheten blir for stor for enkelte analyser. </v>
      </c>
      <c r="C13" s="223">
        <f>'2 Risikoanalyse'!O14</f>
        <v>4</v>
      </c>
      <c r="D13" s="224">
        <f>'2 Risikoanalyse'!P15</f>
        <v>0</v>
      </c>
      <c r="E13" s="226">
        <f>'2 Risikoanalyse'!Q15</f>
        <v>0</v>
      </c>
      <c r="F13" s="103">
        <f>'2 Risikoanalyse'!R15</f>
        <v>0</v>
      </c>
      <c r="G13" s="303" t="s">
        <v>159</v>
      </c>
      <c r="H13" s="55"/>
      <c r="I13" s="55"/>
      <c r="J13" s="57"/>
      <c r="K13" s="142"/>
      <c r="L13" s="143"/>
      <c r="M13" s="2"/>
      <c r="N13" s="3"/>
      <c r="O13" s="3"/>
      <c r="P13" s="3"/>
      <c r="Q13" s="4"/>
      <c r="R13" s="2"/>
      <c r="S13" s="3"/>
      <c r="T13" s="3"/>
      <c r="U13" s="3"/>
      <c r="V13" s="4"/>
      <c r="W13" s="219">
        <f t="shared" si="3"/>
        <v>0</v>
      </c>
      <c r="X13" s="221">
        <f t="shared" si="4"/>
        <v>0</v>
      </c>
      <c r="Y13" s="227">
        <f t="shared" si="5"/>
        <v>0</v>
      </c>
      <c r="Z13" s="84"/>
      <c r="AA13" s="58"/>
      <c r="AC13" s="411"/>
    </row>
    <row r="14" spans="1:29" s="89" customFormat="1" ht="38.25" x14ac:dyDescent="0.35">
      <c r="A14" s="125">
        <f>'2 Risikoanalyse'!A15</f>
        <v>7</v>
      </c>
      <c r="B14" s="102" t="str">
        <f>'2 Risikoanalyse'!B15</f>
        <v>Fare for at pipetter som ikke er kontrollert brukes. Feil ved tillaging av kalibrato/standard/kontroll eller ved pipettering av kalibrator, standard, kontroller og prøver.</v>
      </c>
      <c r="C14" s="223">
        <f>'2 Risikoanalyse'!O15</f>
        <v>2</v>
      </c>
      <c r="D14" s="224">
        <f>'2 Risikoanalyse'!P16</f>
        <v>0</v>
      </c>
      <c r="E14" s="226">
        <f>'2 Risikoanalyse'!Q16</f>
        <v>0</v>
      </c>
      <c r="F14" s="103">
        <f>'2 Risikoanalyse'!R16</f>
        <v>0</v>
      </c>
      <c r="G14" s="303" t="s">
        <v>173</v>
      </c>
      <c r="H14" s="15"/>
      <c r="I14" s="15"/>
      <c r="J14" s="308" t="s">
        <v>172</v>
      </c>
      <c r="K14" s="51"/>
      <c r="L14" s="143"/>
      <c r="M14" s="5"/>
      <c r="N14" s="6"/>
      <c r="O14" s="6"/>
      <c r="P14" s="6"/>
      <c r="Q14" s="7"/>
      <c r="R14" s="5"/>
      <c r="S14" s="6"/>
      <c r="T14" s="6"/>
      <c r="U14" s="6"/>
      <c r="V14" s="7"/>
      <c r="W14" s="219">
        <f t="shared" si="3"/>
        <v>0</v>
      </c>
      <c r="X14" s="221">
        <f t="shared" si="4"/>
        <v>0</v>
      </c>
      <c r="Y14" s="227">
        <f t="shared" si="5"/>
        <v>0</v>
      </c>
      <c r="Z14" s="87"/>
      <c r="AA14" s="16"/>
      <c r="AC14" s="411"/>
    </row>
    <row r="15" spans="1:29" s="89" customFormat="1" ht="38.25" x14ac:dyDescent="0.35">
      <c r="A15" s="125">
        <f>'2 Risikoanalyse'!A16</f>
        <v>8</v>
      </c>
      <c r="B15" s="102" t="str">
        <f>'2 Risikoanalyse'!B16</f>
        <v xml:space="preserve">Ved tillaging av kalibratorer/ standarder/ kontroller og pippetering av kalibrator/standard/kontroller/prøver kan feilprosenten fra pipetten gi stort utslag på det endelige prøvesvarets riktighet. </v>
      </c>
      <c r="C15" s="223">
        <f>'2 Risikoanalyse'!O16</f>
        <v>2</v>
      </c>
      <c r="D15" s="224"/>
      <c r="E15" s="226"/>
      <c r="F15" s="103"/>
      <c r="G15" s="303" t="s">
        <v>173</v>
      </c>
      <c r="H15" s="15"/>
      <c r="I15" s="15"/>
      <c r="J15" s="308" t="s">
        <v>172</v>
      </c>
      <c r="K15" s="51"/>
      <c r="L15" s="143"/>
      <c r="M15" s="5"/>
      <c r="N15" s="6"/>
      <c r="O15" s="6"/>
      <c r="P15" s="6"/>
      <c r="Q15" s="7"/>
      <c r="R15" s="5"/>
      <c r="S15" s="6"/>
      <c r="T15" s="6"/>
      <c r="U15" s="6"/>
      <c r="V15" s="7"/>
      <c r="W15" s="219">
        <f t="shared" si="3"/>
        <v>0</v>
      </c>
      <c r="X15" s="221">
        <f t="shared" si="4"/>
        <v>0</v>
      </c>
      <c r="Y15" s="227">
        <f t="shared" si="5"/>
        <v>0</v>
      </c>
      <c r="Z15" s="87"/>
      <c r="AA15" s="16"/>
      <c r="AC15" s="411"/>
    </row>
    <row r="16" spans="1:29" s="89" customFormat="1" ht="38.25" x14ac:dyDescent="0.35">
      <c r="A16" s="125">
        <f>'2 Risikoanalyse'!A17</f>
        <v>10</v>
      </c>
      <c r="B16" s="102" t="str">
        <f>'2 Risikoanalyse'!B17</f>
        <v>Det testes kun repeterbarhet, ikke reproduserbarhet ved intern pipettekontroll. Dette samsvarer ikke med hvordan pipetten brukes ved analyseoppsett og dermed fare for falsk for lav impresisjon.</v>
      </c>
      <c r="C16" s="223">
        <f>'2 Risikoanalyse'!O17</f>
        <v>2</v>
      </c>
      <c r="D16" s="224">
        <f>'2 Risikoanalyse'!P17</f>
        <v>0</v>
      </c>
      <c r="E16" s="226">
        <f>'2 Risikoanalyse'!Q17</f>
        <v>0</v>
      </c>
      <c r="F16" s="103">
        <f>'2 Risikoanalyse'!R17</f>
        <v>0</v>
      </c>
      <c r="G16" s="303" t="s">
        <v>159</v>
      </c>
      <c r="H16" s="15"/>
      <c r="I16" s="15"/>
      <c r="J16" s="14"/>
      <c r="K16" s="51"/>
      <c r="L16" s="143"/>
      <c r="M16" s="5"/>
      <c r="N16" s="6"/>
      <c r="O16" s="6"/>
      <c r="P16" s="6"/>
      <c r="Q16" s="7"/>
      <c r="R16" s="5"/>
      <c r="S16" s="6"/>
      <c r="T16" s="6"/>
      <c r="U16" s="6"/>
      <c r="V16" s="7"/>
      <c r="W16" s="219">
        <f t="shared" si="3"/>
        <v>0</v>
      </c>
      <c r="X16" s="221">
        <f t="shared" si="4"/>
        <v>0</v>
      </c>
      <c r="Y16" s="227">
        <f t="shared" si="5"/>
        <v>0</v>
      </c>
      <c r="Z16" s="87"/>
      <c r="AA16" s="16"/>
      <c r="AC16" s="411"/>
    </row>
    <row r="17" spans="1:29" s="89" customFormat="1" ht="25.5" x14ac:dyDescent="0.35">
      <c r="A17" s="125">
        <f>'2 Risikoanalyse'!A18</f>
        <v>11</v>
      </c>
      <c r="B17" s="102" t="str">
        <f>'2 Risikoanalyse'!B18</f>
        <v>Det korrigeres ikke for temperatur eller luftfuktighet. Dette kan gi bias ved kontroll av pipetten.</v>
      </c>
      <c r="C17" s="223">
        <f>'2 Risikoanalyse'!O18</f>
        <v>2</v>
      </c>
      <c r="D17" s="224">
        <f>'2 Risikoanalyse'!P18</f>
        <v>0</v>
      </c>
      <c r="E17" s="226">
        <f>'2 Risikoanalyse'!Q18</f>
        <v>0</v>
      </c>
      <c r="F17" s="103">
        <f>'2 Risikoanalyse'!R18</f>
        <v>0</v>
      </c>
      <c r="G17" s="303" t="s">
        <v>159</v>
      </c>
      <c r="H17" s="15"/>
      <c r="I17" s="15"/>
      <c r="J17" s="14"/>
      <c r="K17" s="51"/>
      <c r="L17" s="53"/>
      <c r="M17" s="5"/>
      <c r="N17" s="6"/>
      <c r="O17" s="6"/>
      <c r="P17" s="6"/>
      <c r="Q17" s="7"/>
      <c r="R17" s="5"/>
      <c r="S17" s="6"/>
      <c r="T17" s="6"/>
      <c r="U17" s="6"/>
      <c r="V17" s="6"/>
      <c r="W17" s="219">
        <f t="shared" si="3"/>
        <v>0</v>
      </c>
      <c r="X17" s="221">
        <f t="shared" si="4"/>
        <v>0</v>
      </c>
      <c r="Y17" s="227">
        <f t="shared" si="5"/>
        <v>0</v>
      </c>
      <c r="Z17" s="274"/>
      <c r="AA17" s="272"/>
      <c r="AC17" s="411"/>
    </row>
    <row r="18" spans="1:29" s="89" customFormat="1" ht="51" x14ac:dyDescent="0.35">
      <c r="A18" s="125">
        <f>'2 Risikoanalyse'!A19</f>
        <v>12</v>
      </c>
      <c r="B18" s="102" t="str">
        <f>'2 Risikoanalyse'!B19</f>
        <v>Pipetten kontrolleres ved feil volum ved ekstern kalibrering. Kontroll utført eksternt viser feil for lav impresisjon og bias ifht hva det ville gjort ved pipettens reelle bruksvolum. Pipetten godkjennes på feil grunnlag.</v>
      </c>
      <c r="C18" s="223">
        <f>'2 Risikoanalyse'!O19</f>
        <v>0</v>
      </c>
      <c r="D18" s="224">
        <f>'2 Risikoanalyse'!P19</f>
        <v>6</v>
      </c>
      <c r="E18" s="226">
        <f>'2 Risikoanalyse'!Q19</f>
        <v>0</v>
      </c>
      <c r="F18" s="103">
        <f>'2 Risikoanalyse'!R19</f>
        <v>0</v>
      </c>
      <c r="G18" s="306" t="s">
        <v>182</v>
      </c>
      <c r="H18" s="15"/>
      <c r="I18" s="15"/>
      <c r="J18" s="228" t="s">
        <v>174</v>
      </c>
      <c r="K18" s="51"/>
      <c r="L18" s="53"/>
      <c r="M18" s="5">
        <v>1</v>
      </c>
      <c r="N18" s="6"/>
      <c r="O18" s="6"/>
      <c r="P18" s="6"/>
      <c r="Q18" s="7"/>
      <c r="R18" s="5">
        <v>1</v>
      </c>
      <c r="S18" s="6"/>
      <c r="T18" s="6"/>
      <c r="U18" s="6"/>
      <c r="V18" s="6"/>
      <c r="W18" s="219">
        <f t="shared" si="3"/>
        <v>1</v>
      </c>
      <c r="X18" s="221">
        <f t="shared" si="4"/>
        <v>0</v>
      </c>
      <c r="Y18" s="227">
        <f t="shared" si="5"/>
        <v>0</v>
      </c>
      <c r="Z18" s="274"/>
      <c r="AA18" s="272"/>
    </row>
    <row r="19" spans="1:29" s="89" customFormat="1" ht="38.25" x14ac:dyDescent="0.35">
      <c r="A19" s="125">
        <f>'2 Risikoanalyse'!A20</f>
        <v>13</v>
      </c>
      <c r="B19" s="102" t="str">
        <f>'2 Risikoanalyse'!B20</f>
        <v>Transport av pipetter fra ekstern kalibrering tilbake til laboratoriet utgjør en risiko for feil behandling/ skader på pipetten. Pipetten har en bias på grunn av dette.</v>
      </c>
      <c r="C19" s="223">
        <f>'2 Risikoanalyse'!O21</f>
        <v>0</v>
      </c>
      <c r="D19" s="224">
        <f>'2 Risikoanalyse'!P20</f>
        <v>6</v>
      </c>
      <c r="E19" s="226">
        <f>'2 Risikoanalyse'!Q21</f>
        <v>0</v>
      </c>
      <c r="F19" s="103">
        <f>'2 Risikoanalyse'!R21</f>
        <v>0</v>
      </c>
      <c r="G19" s="306" t="s">
        <v>182</v>
      </c>
      <c r="H19" s="15"/>
      <c r="I19" s="15"/>
      <c r="J19" s="228" t="s">
        <v>174</v>
      </c>
      <c r="K19" s="51"/>
      <c r="L19" s="53"/>
      <c r="M19" s="5">
        <v>1</v>
      </c>
      <c r="N19" s="6"/>
      <c r="O19" s="6"/>
      <c r="P19" s="6"/>
      <c r="Q19" s="7"/>
      <c r="R19" s="5">
        <v>1</v>
      </c>
      <c r="S19" s="6"/>
      <c r="T19" s="6"/>
      <c r="U19" s="6"/>
      <c r="V19" s="7"/>
      <c r="W19" s="219">
        <f t="shared" si="3"/>
        <v>1</v>
      </c>
      <c r="X19" s="221">
        <f t="shared" si="4"/>
        <v>0</v>
      </c>
      <c r="Y19" s="227">
        <f t="shared" si="5"/>
        <v>0</v>
      </c>
      <c r="Z19" s="275"/>
      <c r="AA19" s="273"/>
    </row>
    <row r="20" spans="1:29" s="89" customFormat="1" ht="89.25" x14ac:dyDescent="0.35">
      <c r="A20" s="125">
        <f>'2 Risikoanalyse'!A21</f>
        <v>14</v>
      </c>
      <c r="B20" s="328">
        <f>'2 Risikoanalyse'!B21</f>
        <v>0</v>
      </c>
      <c r="C20" s="223">
        <f>'2 Risikoanalyse'!O22</f>
        <v>0</v>
      </c>
      <c r="D20" s="224">
        <f>'2 Risikoanalyse'!P21</f>
        <v>0</v>
      </c>
      <c r="E20" s="226">
        <f>'2 Risikoanalyse'!Q22</f>
        <v>0</v>
      </c>
      <c r="F20" s="103">
        <f>'2 Risikoanalyse'!R22</f>
        <v>0</v>
      </c>
      <c r="G20" s="306" t="s">
        <v>182</v>
      </c>
      <c r="H20" s="15"/>
      <c r="I20" s="15"/>
      <c r="J20" s="228" t="s">
        <v>174</v>
      </c>
      <c r="K20" s="51"/>
      <c r="L20" s="53"/>
      <c r="M20" s="5">
        <v>1</v>
      </c>
      <c r="N20" s="6"/>
      <c r="O20" s="6"/>
      <c r="P20" s="6"/>
      <c r="Q20" s="7"/>
      <c r="R20" s="5">
        <v>1</v>
      </c>
      <c r="S20" s="6"/>
      <c r="T20" s="6"/>
      <c r="U20" s="6"/>
      <c r="V20" s="7"/>
      <c r="W20" s="219">
        <f t="shared" si="3"/>
        <v>1</v>
      </c>
      <c r="X20" s="221">
        <f t="shared" si="4"/>
        <v>0</v>
      </c>
      <c r="Y20" s="227">
        <f t="shared" si="5"/>
        <v>0</v>
      </c>
      <c r="Z20" s="86"/>
      <c r="AA20" s="16"/>
    </row>
    <row r="21" spans="1:29" s="89" customFormat="1" ht="15" x14ac:dyDescent="0.35">
      <c r="A21" s="125">
        <f>'2 Risikoanalyse'!A23</f>
        <v>16</v>
      </c>
      <c r="B21" s="102">
        <f>'2 Risikoanalyse'!B23</f>
        <v>0</v>
      </c>
      <c r="C21" s="223">
        <f>'2 Risikoanalyse'!O23</f>
        <v>0</v>
      </c>
      <c r="D21" s="224">
        <f>'2 Risikoanalyse'!P23</f>
        <v>0</v>
      </c>
      <c r="E21" s="226">
        <f>'2 Risikoanalyse'!Q23</f>
        <v>0</v>
      </c>
      <c r="F21" s="103">
        <f>'2 Risikoanalyse'!R23</f>
        <v>0</v>
      </c>
      <c r="G21" s="61"/>
      <c r="H21" s="15"/>
      <c r="I21" s="15"/>
      <c r="J21" s="14"/>
      <c r="K21" s="51"/>
      <c r="L21" s="53"/>
      <c r="M21" s="5"/>
      <c r="N21" s="6"/>
      <c r="O21" s="6"/>
      <c r="P21" s="6"/>
      <c r="Q21" s="7"/>
      <c r="R21" s="5"/>
      <c r="S21" s="6"/>
      <c r="T21" s="6"/>
      <c r="U21" s="6"/>
      <c r="V21" s="7"/>
      <c r="W21" s="219">
        <f t="shared" si="3"/>
        <v>0</v>
      </c>
      <c r="X21" s="221">
        <f t="shared" si="4"/>
        <v>0</v>
      </c>
      <c r="Y21" s="227">
        <f t="shared" si="5"/>
        <v>0</v>
      </c>
      <c r="Z21" s="86"/>
      <c r="AA21" s="16"/>
    </row>
    <row r="22" spans="1:29" s="89" customFormat="1" ht="15" x14ac:dyDescent="0.35">
      <c r="A22" s="125">
        <f>'2 Risikoanalyse'!A24</f>
        <v>17</v>
      </c>
      <c r="B22" s="102">
        <f>'2 Risikoanalyse'!B24</f>
        <v>0</v>
      </c>
      <c r="C22" s="223">
        <f>'2 Risikoanalyse'!O24</f>
        <v>0</v>
      </c>
      <c r="D22" s="224">
        <f>'2 Risikoanalyse'!P24</f>
        <v>0</v>
      </c>
      <c r="E22" s="226">
        <f>'2 Risikoanalyse'!Q24</f>
        <v>0</v>
      </c>
      <c r="F22" s="103">
        <f>'2 Risikoanalyse'!R24</f>
        <v>0</v>
      </c>
      <c r="G22" s="61"/>
      <c r="H22" s="15"/>
      <c r="I22" s="15"/>
      <c r="J22" s="14"/>
      <c r="K22" s="51"/>
      <c r="L22" s="53"/>
      <c r="M22" s="5"/>
      <c r="N22" s="6"/>
      <c r="O22" s="6"/>
      <c r="P22" s="6"/>
      <c r="Q22" s="7"/>
      <c r="R22" s="5"/>
      <c r="S22" s="6"/>
      <c r="T22" s="6"/>
      <c r="U22" s="6"/>
      <c r="V22" s="7"/>
      <c r="W22" s="219">
        <f t="shared" si="3"/>
        <v>0</v>
      </c>
      <c r="X22" s="221">
        <f t="shared" si="4"/>
        <v>0</v>
      </c>
      <c r="Y22" s="227">
        <f t="shared" si="5"/>
        <v>0</v>
      </c>
      <c r="Z22" s="86"/>
      <c r="AA22" s="16"/>
    </row>
    <row r="23" spans="1:29" s="89" customFormat="1" ht="15" x14ac:dyDescent="0.35">
      <c r="A23" s="125">
        <f>'2 Risikoanalyse'!A25</f>
        <v>18</v>
      </c>
      <c r="B23" s="102">
        <f>'2 Risikoanalyse'!B25</f>
        <v>0</v>
      </c>
      <c r="C23" s="223">
        <f>'2 Risikoanalyse'!O25</f>
        <v>0</v>
      </c>
      <c r="D23" s="224">
        <f>'2 Risikoanalyse'!P25</f>
        <v>0</v>
      </c>
      <c r="E23" s="226">
        <f>'2 Risikoanalyse'!Q25</f>
        <v>0</v>
      </c>
      <c r="F23" s="103">
        <f>'2 Risikoanalyse'!R25</f>
        <v>0</v>
      </c>
      <c r="G23" s="61"/>
      <c r="H23" s="15"/>
      <c r="I23" s="15"/>
      <c r="J23" s="14"/>
      <c r="K23" s="51"/>
      <c r="L23" s="53"/>
      <c r="M23" s="5"/>
      <c r="N23" s="6"/>
      <c r="O23" s="6"/>
      <c r="P23" s="6"/>
      <c r="Q23" s="7"/>
      <c r="R23" s="5"/>
      <c r="S23" s="6"/>
      <c r="T23" s="6"/>
      <c r="U23" s="6"/>
      <c r="V23" s="7"/>
      <c r="W23" s="219">
        <f t="shared" si="3"/>
        <v>0</v>
      </c>
      <c r="X23" s="221">
        <f t="shared" si="4"/>
        <v>0</v>
      </c>
      <c r="Y23" s="227">
        <f t="shared" si="5"/>
        <v>0</v>
      </c>
      <c r="Z23" s="86"/>
      <c r="AA23" s="16"/>
    </row>
    <row r="24" spans="1:29" s="89" customFormat="1" ht="15" x14ac:dyDescent="0.35">
      <c r="A24" s="125">
        <f>'2 Risikoanalyse'!A26</f>
        <v>19</v>
      </c>
      <c r="B24" s="102">
        <f>'2 Risikoanalyse'!B26</f>
        <v>0</v>
      </c>
      <c r="C24" s="223">
        <f>'2 Risikoanalyse'!O26</f>
        <v>0</v>
      </c>
      <c r="D24" s="224">
        <f>'2 Risikoanalyse'!P26</f>
        <v>0</v>
      </c>
      <c r="E24" s="226">
        <f>'2 Risikoanalyse'!Q26</f>
        <v>0</v>
      </c>
      <c r="F24" s="103">
        <f>'2 Risikoanalyse'!R26</f>
        <v>0</v>
      </c>
      <c r="G24" s="61"/>
      <c r="H24" s="15"/>
      <c r="I24" s="15"/>
      <c r="J24" s="14"/>
      <c r="K24" s="51"/>
      <c r="L24" s="53"/>
      <c r="M24" s="5"/>
      <c r="N24" s="6"/>
      <c r="O24" s="6"/>
      <c r="P24" s="6"/>
      <c r="Q24" s="7"/>
      <c r="R24" s="5"/>
      <c r="S24" s="6"/>
      <c r="T24" s="6"/>
      <c r="U24" s="6"/>
      <c r="V24" s="7"/>
      <c r="W24" s="219">
        <f t="shared" si="3"/>
        <v>0</v>
      </c>
      <c r="X24" s="221">
        <f t="shared" si="4"/>
        <v>0</v>
      </c>
      <c r="Y24" s="227">
        <f t="shared" si="5"/>
        <v>0</v>
      </c>
      <c r="Z24" s="87"/>
      <c r="AA24" s="16"/>
    </row>
    <row r="25" spans="1:29" s="89" customFormat="1" ht="15" x14ac:dyDescent="0.35">
      <c r="A25" s="125">
        <f>'2 Risikoanalyse'!A27</f>
        <v>20</v>
      </c>
      <c r="B25" s="102">
        <f>'2 Risikoanalyse'!B27</f>
        <v>0</v>
      </c>
      <c r="C25" s="223">
        <f>'2 Risikoanalyse'!O27</f>
        <v>0</v>
      </c>
      <c r="D25" s="224">
        <f>'2 Risikoanalyse'!P27</f>
        <v>0</v>
      </c>
      <c r="E25" s="226">
        <f>'2 Risikoanalyse'!Q27</f>
        <v>0</v>
      </c>
      <c r="F25" s="103">
        <f>'2 Risikoanalyse'!R27</f>
        <v>0</v>
      </c>
      <c r="G25" s="61"/>
      <c r="H25" s="15"/>
      <c r="I25" s="15"/>
      <c r="J25" s="14"/>
      <c r="K25" s="51"/>
      <c r="L25" s="53"/>
      <c r="M25" s="5"/>
      <c r="N25" s="6"/>
      <c r="O25" s="6"/>
      <c r="P25" s="6"/>
      <c r="Q25" s="7"/>
      <c r="R25" s="5"/>
      <c r="S25" s="6"/>
      <c r="T25" s="6"/>
      <c r="U25" s="6"/>
      <c r="V25" s="7"/>
      <c r="W25" s="219">
        <f t="shared" si="3"/>
        <v>0</v>
      </c>
      <c r="X25" s="221">
        <f t="shared" si="4"/>
        <v>0</v>
      </c>
      <c r="Y25" s="227">
        <f t="shared" si="5"/>
        <v>0</v>
      </c>
      <c r="Z25" s="87"/>
      <c r="AA25" s="16"/>
    </row>
    <row r="26" spans="1:29" s="89" customFormat="1" ht="15" x14ac:dyDescent="0.35">
      <c r="A26" s="125">
        <f>'2 Risikoanalyse'!A28</f>
        <v>21</v>
      </c>
      <c r="B26" s="102">
        <f>'2 Risikoanalyse'!B28</f>
        <v>0</v>
      </c>
      <c r="C26" s="223">
        <f>'2 Risikoanalyse'!O28</f>
        <v>0</v>
      </c>
      <c r="D26" s="224">
        <f>'2 Risikoanalyse'!P28</f>
        <v>0</v>
      </c>
      <c r="E26" s="226">
        <f>'2 Risikoanalyse'!Q28</f>
        <v>0</v>
      </c>
      <c r="F26" s="103">
        <f>'2 Risikoanalyse'!R28</f>
        <v>0</v>
      </c>
      <c r="G26" s="61"/>
      <c r="H26" s="15"/>
      <c r="I26" s="15"/>
      <c r="J26" s="14"/>
      <c r="K26" s="51"/>
      <c r="L26" s="53"/>
      <c r="M26" s="5"/>
      <c r="N26" s="6"/>
      <c r="O26" s="6"/>
      <c r="P26" s="6"/>
      <c r="Q26" s="7"/>
      <c r="R26" s="5"/>
      <c r="S26" s="6"/>
      <c r="T26" s="6"/>
      <c r="U26" s="6"/>
      <c r="V26" s="7"/>
      <c r="W26" s="219">
        <f t="shared" si="3"/>
        <v>0</v>
      </c>
      <c r="X26" s="221">
        <f t="shared" si="4"/>
        <v>0</v>
      </c>
      <c r="Y26" s="227">
        <f t="shared" si="5"/>
        <v>0</v>
      </c>
      <c r="Z26" s="87"/>
      <c r="AA26" s="16"/>
    </row>
    <row r="27" spans="1:29" s="89" customFormat="1" ht="15" x14ac:dyDescent="0.35">
      <c r="A27" s="125">
        <f>'2 Risikoanalyse'!A29</f>
        <v>22</v>
      </c>
      <c r="B27" s="102">
        <f>'2 Risikoanalyse'!B29</f>
        <v>0</v>
      </c>
      <c r="C27" s="223">
        <f>'2 Risikoanalyse'!O29</f>
        <v>0</v>
      </c>
      <c r="D27" s="224">
        <f>'2 Risikoanalyse'!P29</f>
        <v>0</v>
      </c>
      <c r="E27" s="226">
        <f>'2 Risikoanalyse'!Q29</f>
        <v>0</v>
      </c>
      <c r="F27" s="103">
        <f>'2 Risikoanalyse'!R29</f>
        <v>0</v>
      </c>
      <c r="G27" s="61"/>
      <c r="H27" s="15"/>
      <c r="I27" s="15"/>
      <c r="J27" s="14"/>
      <c r="K27" s="51"/>
      <c r="L27" s="53"/>
      <c r="M27" s="5"/>
      <c r="N27" s="6"/>
      <c r="O27" s="6"/>
      <c r="P27" s="6"/>
      <c r="Q27" s="7"/>
      <c r="R27" s="5"/>
      <c r="S27" s="6"/>
      <c r="T27" s="6"/>
      <c r="U27" s="6"/>
      <c r="V27" s="7"/>
      <c r="W27" s="220">
        <f t="shared" si="3"/>
        <v>0</v>
      </c>
      <c r="X27" s="222">
        <f t="shared" si="4"/>
        <v>0</v>
      </c>
      <c r="Y27" s="225">
        <f t="shared" si="5"/>
        <v>0</v>
      </c>
      <c r="Z27" s="87"/>
      <c r="AA27" s="16"/>
    </row>
    <row r="28" spans="1:29" s="89" customFormat="1" ht="15" x14ac:dyDescent="0.35">
      <c r="A28" s="125">
        <f>'2 Risikoanalyse'!A30</f>
        <v>23</v>
      </c>
      <c r="B28" s="102">
        <f>'2 Risikoanalyse'!B30</f>
        <v>0</v>
      </c>
      <c r="C28" s="223">
        <f>'2 Risikoanalyse'!O30</f>
        <v>0</v>
      </c>
      <c r="D28" s="224">
        <f>'2 Risikoanalyse'!P30</f>
        <v>0</v>
      </c>
      <c r="E28" s="226">
        <f>'2 Risikoanalyse'!Q30</f>
        <v>0</v>
      </c>
      <c r="F28" s="103">
        <f>'2 Risikoanalyse'!R30</f>
        <v>0</v>
      </c>
      <c r="G28" s="61"/>
      <c r="H28" s="15"/>
      <c r="I28" s="15"/>
      <c r="J28" s="14"/>
      <c r="K28" s="51"/>
      <c r="L28" s="53"/>
      <c r="M28" s="5"/>
      <c r="N28" s="6"/>
      <c r="O28" s="6"/>
      <c r="P28" s="6"/>
      <c r="Q28" s="7"/>
      <c r="R28" s="5"/>
      <c r="S28" s="6"/>
      <c r="T28" s="6"/>
      <c r="U28" s="3"/>
      <c r="V28" s="4"/>
      <c r="W28" s="219">
        <f t="shared" si="3"/>
        <v>0</v>
      </c>
      <c r="X28" s="221">
        <f t="shared" si="4"/>
        <v>0</v>
      </c>
      <c r="Y28" s="227">
        <f t="shared" si="5"/>
        <v>0</v>
      </c>
      <c r="Z28" s="84"/>
      <c r="AA28" s="16"/>
    </row>
    <row r="29" spans="1:29" s="89" customFormat="1" ht="15" x14ac:dyDescent="0.35">
      <c r="A29" s="125">
        <f>'2 Risikoanalyse'!A31</f>
        <v>24</v>
      </c>
      <c r="B29" s="102">
        <f>'2 Risikoanalyse'!B31</f>
        <v>0</v>
      </c>
      <c r="C29" s="223">
        <f>'2 Risikoanalyse'!O31</f>
        <v>0</v>
      </c>
      <c r="D29" s="224">
        <f>'2 Risikoanalyse'!P31</f>
        <v>0</v>
      </c>
      <c r="E29" s="226">
        <f>'2 Risikoanalyse'!Q31</f>
        <v>0</v>
      </c>
      <c r="F29" s="103">
        <f>'2 Risikoanalyse'!R31</f>
        <v>0</v>
      </c>
      <c r="G29" s="61"/>
      <c r="H29" s="15"/>
      <c r="I29" s="15"/>
      <c r="J29" s="14"/>
      <c r="K29" s="51"/>
      <c r="L29" s="53"/>
      <c r="M29" s="5"/>
      <c r="N29" s="6"/>
      <c r="O29" s="6"/>
      <c r="P29" s="6"/>
      <c r="Q29" s="7"/>
      <c r="R29" s="5"/>
      <c r="S29" s="6"/>
      <c r="T29" s="6"/>
      <c r="U29" s="6"/>
      <c r="V29" s="7"/>
      <c r="W29" s="219">
        <f t="shared" si="3"/>
        <v>0</v>
      </c>
      <c r="X29" s="221">
        <f t="shared" si="4"/>
        <v>0</v>
      </c>
      <c r="Y29" s="227">
        <f t="shared" si="5"/>
        <v>0</v>
      </c>
      <c r="Z29" s="87"/>
      <c r="AA29" s="16"/>
    </row>
    <row r="30" spans="1:29" s="89" customFormat="1" ht="15" x14ac:dyDescent="0.35">
      <c r="A30" s="125">
        <f>'2 Risikoanalyse'!A32</f>
        <v>25</v>
      </c>
      <c r="B30" s="102">
        <f>'2 Risikoanalyse'!B32</f>
        <v>0</v>
      </c>
      <c r="C30" s="223">
        <f>'2 Risikoanalyse'!O32</f>
        <v>0</v>
      </c>
      <c r="D30" s="224">
        <f>'2 Risikoanalyse'!P32</f>
        <v>0</v>
      </c>
      <c r="E30" s="226">
        <f>'2 Risikoanalyse'!Q32</f>
        <v>0</v>
      </c>
      <c r="F30" s="103">
        <f>'2 Risikoanalyse'!R32</f>
        <v>0</v>
      </c>
      <c r="G30" s="62"/>
      <c r="H30" s="15"/>
      <c r="I30" s="15"/>
      <c r="J30" s="14"/>
      <c r="K30" s="51"/>
      <c r="L30" s="53"/>
      <c r="M30" s="5"/>
      <c r="N30" s="6"/>
      <c r="O30" s="6"/>
      <c r="P30" s="6"/>
      <c r="Q30" s="7"/>
      <c r="R30" s="5"/>
      <c r="S30" s="6"/>
      <c r="T30" s="6"/>
      <c r="U30" s="6"/>
      <c r="V30" s="7"/>
      <c r="W30" s="219">
        <f t="shared" si="3"/>
        <v>0</v>
      </c>
      <c r="X30" s="221">
        <f t="shared" si="4"/>
        <v>0</v>
      </c>
      <c r="Y30" s="227">
        <f t="shared" si="5"/>
        <v>0</v>
      </c>
      <c r="Z30" s="86"/>
      <c r="AA30" s="16"/>
    </row>
    <row r="31" spans="1:29" s="89" customFormat="1" ht="15" x14ac:dyDescent="0.35">
      <c r="A31" s="125">
        <f>'2 Risikoanalyse'!A33</f>
        <v>26</v>
      </c>
      <c r="B31" s="102">
        <f>'2 Risikoanalyse'!B33</f>
        <v>0</v>
      </c>
      <c r="C31" s="223">
        <f>'2 Risikoanalyse'!O33</f>
        <v>0</v>
      </c>
      <c r="D31" s="224">
        <f>'2 Risikoanalyse'!P33</f>
        <v>0</v>
      </c>
      <c r="E31" s="226">
        <f>'2 Risikoanalyse'!Q33</f>
        <v>0</v>
      </c>
      <c r="F31" s="103">
        <f>'2 Risikoanalyse'!R33</f>
        <v>0</v>
      </c>
      <c r="G31" s="62"/>
      <c r="H31" s="15"/>
      <c r="I31" s="15"/>
      <c r="J31" s="14"/>
      <c r="K31" s="51"/>
      <c r="L31" s="53"/>
      <c r="M31" s="5"/>
      <c r="N31" s="6"/>
      <c r="O31" s="6"/>
      <c r="P31" s="6"/>
      <c r="Q31" s="7"/>
      <c r="R31" s="5"/>
      <c r="S31" s="6"/>
      <c r="T31" s="6"/>
      <c r="U31" s="6"/>
      <c r="V31" s="7"/>
      <c r="W31" s="219">
        <f t="shared" si="3"/>
        <v>0</v>
      </c>
      <c r="X31" s="221">
        <f t="shared" si="4"/>
        <v>0</v>
      </c>
      <c r="Y31" s="227">
        <f t="shared" si="5"/>
        <v>0</v>
      </c>
      <c r="Z31" s="86"/>
      <c r="AA31" s="16"/>
    </row>
    <row r="32" spans="1:29" s="89" customFormat="1" ht="15" x14ac:dyDescent="0.35">
      <c r="A32" s="125">
        <f>'2 Risikoanalyse'!A34</f>
        <v>27</v>
      </c>
      <c r="B32" s="102">
        <f>'2 Risikoanalyse'!B34</f>
        <v>0</v>
      </c>
      <c r="C32" s="223">
        <f>'2 Risikoanalyse'!O34</f>
        <v>0</v>
      </c>
      <c r="D32" s="224">
        <f>'2 Risikoanalyse'!P34</f>
        <v>0</v>
      </c>
      <c r="E32" s="226">
        <f>'2 Risikoanalyse'!Q34</f>
        <v>0</v>
      </c>
      <c r="F32" s="103">
        <f>'2 Risikoanalyse'!R34</f>
        <v>0</v>
      </c>
      <c r="G32" s="62"/>
      <c r="H32" s="15"/>
      <c r="I32" s="15"/>
      <c r="J32" s="14"/>
      <c r="K32" s="51"/>
      <c r="L32" s="53"/>
      <c r="M32" s="5"/>
      <c r="N32" s="6"/>
      <c r="O32" s="6"/>
      <c r="P32" s="6"/>
      <c r="Q32" s="7"/>
      <c r="R32" s="5"/>
      <c r="S32" s="6"/>
      <c r="T32" s="6"/>
      <c r="U32" s="6"/>
      <c r="V32" s="7"/>
      <c r="W32" s="219">
        <f t="shared" si="3"/>
        <v>0</v>
      </c>
      <c r="X32" s="221">
        <f t="shared" si="4"/>
        <v>0</v>
      </c>
      <c r="Y32" s="227">
        <f t="shared" si="5"/>
        <v>0</v>
      </c>
      <c r="Z32" s="86"/>
      <c r="AA32" s="16"/>
    </row>
    <row r="33" spans="1:27" s="89" customFormat="1" ht="15" x14ac:dyDescent="0.35">
      <c r="A33" s="125">
        <f>'2 Risikoanalyse'!A35</f>
        <v>28</v>
      </c>
      <c r="B33" s="102">
        <f>'2 Risikoanalyse'!B35</f>
        <v>0</v>
      </c>
      <c r="C33" s="223">
        <f>'2 Risikoanalyse'!O35</f>
        <v>0</v>
      </c>
      <c r="D33" s="224">
        <f>'2 Risikoanalyse'!P35</f>
        <v>0</v>
      </c>
      <c r="E33" s="226">
        <f>'2 Risikoanalyse'!Q35</f>
        <v>0</v>
      </c>
      <c r="F33" s="103">
        <f>'2 Risikoanalyse'!R35</f>
        <v>0</v>
      </c>
      <c r="G33" s="62"/>
      <c r="H33" s="15"/>
      <c r="I33" s="15"/>
      <c r="J33" s="14"/>
      <c r="K33" s="51"/>
      <c r="L33" s="53"/>
      <c r="M33" s="5"/>
      <c r="N33" s="6"/>
      <c r="O33" s="6"/>
      <c r="P33" s="6"/>
      <c r="Q33" s="7"/>
      <c r="R33" s="5"/>
      <c r="S33" s="6"/>
      <c r="T33" s="6"/>
      <c r="U33" s="6"/>
      <c r="V33" s="7"/>
      <c r="W33" s="219">
        <f t="shared" si="3"/>
        <v>0</v>
      </c>
      <c r="X33" s="221">
        <f t="shared" si="4"/>
        <v>0</v>
      </c>
      <c r="Y33" s="227">
        <f t="shared" si="5"/>
        <v>0</v>
      </c>
      <c r="Z33" s="86"/>
      <c r="AA33" s="16"/>
    </row>
    <row r="34" spans="1:27" s="89" customFormat="1" ht="15" x14ac:dyDescent="0.35">
      <c r="A34" s="125">
        <f>'2 Risikoanalyse'!A36</f>
        <v>29</v>
      </c>
      <c r="B34" s="102">
        <f>'2 Risikoanalyse'!B36</f>
        <v>0</v>
      </c>
      <c r="C34" s="223">
        <f>'2 Risikoanalyse'!O36</f>
        <v>0</v>
      </c>
      <c r="D34" s="224">
        <f>'2 Risikoanalyse'!P36</f>
        <v>0</v>
      </c>
      <c r="E34" s="226">
        <f>'2 Risikoanalyse'!Q36</f>
        <v>0</v>
      </c>
      <c r="F34" s="103">
        <f>'2 Risikoanalyse'!R36</f>
        <v>0</v>
      </c>
      <c r="G34" s="62"/>
      <c r="H34" s="15"/>
      <c r="I34" s="15"/>
      <c r="J34" s="14"/>
      <c r="K34" s="51"/>
      <c r="L34" s="53"/>
      <c r="M34" s="5"/>
      <c r="N34" s="6"/>
      <c r="O34" s="6"/>
      <c r="P34" s="6"/>
      <c r="Q34" s="7"/>
      <c r="R34" s="5"/>
      <c r="S34" s="6"/>
      <c r="T34" s="6"/>
      <c r="U34" s="6"/>
      <c r="V34" s="7"/>
      <c r="W34" s="219">
        <f t="shared" si="3"/>
        <v>0</v>
      </c>
      <c r="X34" s="221">
        <f t="shared" si="4"/>
        <v>0</v>
      </c>
      <c r="Y34" s="227">
        <f t="shared" si="5"/>
        <v>0</v>
      </c>
      <c r="Z34" s="87"/>
      <c r="AA34" s="16"/>
    </row>
    <row r="35" spans="1:27" s="89" customFormat="1" ht="15" x14ac:dyDescent="0.35">
      <c r="A35" s="125">
        <f>'2 Risikoanalyse'!A37</f>
        <v>30</v>
      </c>
      <c r="B35" s="102">
        <f>'2 Risikoanalyse'!B37</f>
        <v>0</v>
      </c>
      <c r="C35" s="223">
        <f>'2 Risikoanalyse'!O37</f>
        <v>0</v>
      </c>
      <c r="D35" s="224">
        <f>'2 Risikoanalyse'!P37</f>
        <v>0</v>
      </c>
      <c r="E35" s="226">
        <f>'2 Risikoanalyse'!Q37</f>
        <v>0</v>
      </c>
      <c r="F35" s="103">
        <f>'2 Risikoanalyse'!R37</f>
        <v>0</v>
      </c>
      <c r="G35" s="62"/>
      <c r="H35" s="15"/>
      <c r="I35" s="15"/>
      <c r="J35" s="14"/>
      <c r="K35" s="51"/>
      <c r="L35" s="53"/>
      <c r="M35" s="5"/>
      <c r="N35" s="6"/>
      <c r="O35" s="6"/>
      <c r="P35" s="6"/>
      <c r="Q35" s="7"/>
      <c r="R35" s="5"/>
      <c r="S35" s="6"/>
      <c r="T35" s="6"/>
      <c r="U35" s="6"/>
      <c r="V35" s="7"/>
      <c r="W35" s="219">
        <f t="shared" si="3"/>
        <v>0</v>
      </c>
      <c r="X35" s="221">
        <f t="shared" si="4"/>
        <v>0</v>
      </c>
      <c r="Y35" s="227">
        <f t="shared" si="5"/>
        <v>0</v>
      </c>
      <c r="Z35" s="87"/>
      <c r="AA35" s="16"/>
    </row>
    <row r="36" spans="1:27" s="89" customFormat="1" ht="15" x14ac:dyDescent="0.35">
      <c r="A36" s="125">
        <f>'2 Risikoanalyse'!A38</f>
        <v>31</v>
      </c>
      <c r="B36" s="102">
        <f>'2 Risikoanalyse'!B38</f>
        <v>0</v>
      </c>
      <c r="C36" s="223">
        <f>'2 Risikoanalyse'!O38</f>
        <v>0</v>
      </c>
      <c r="D36" s="224">
        <f>'2 Risikoanalyse'!P38</f>
        <v>0</v>
      </c>
      <c r="E36" s="226">
        <f>'2 Risikoanalyse'!Q38</f>
        <v>0</v>
      </c>
      <c r="F36" s="103">
        <f>'2 Risikoanalyse'!R38</f>
        <v>0</v>
      </c>
      <c r="G36" s="62"/>
      <c r="H36" s="15"/>
      <c r="I36" s="15"/>
      <c r="J36" s="14"/>
      <c r="K36" s="51"/>
      <c r="L36" s="53"/>
      <c r="M36" s="5"/>
      <c r="N36" s="6"/>
      <c r="O36" s="6"/>
      <c r="P36" s="6"/>
      <c r="Q36" s="7"/>
      <c r="R36" s="5"/>
      <c r="S36" s="6"/>
      <c r="T36" s="6"/>
      <c r="U36" s="6"/>
      <c r="V36" s="7"/>
      <c r="W36" s="219">
        <f t="shared" si="3"/>
        <v>0</v>
      </c>
      <c r="X36" s="221">
        <f t="shared" si="4"/>
        <v>0</v>
      </c>
      <c r="Y36" s="227">
        <f t="shared" si="5"/>
        <v>0</v>
      </c>
      <c r="Z36" s="87"/>
      <c r="AA36" s="16"/>
    </row>
    <row r="37" spans="1:27" s="89" customFormat="1" ht="15" x14ac:dyDescent="0.35">
      <c r="A37" s="125">
        <f>'2 Risikoanalyse'!A39</f>
        <v>32</v>
      </c>
      <c r="B37" s="102">
        <f>'2 Risikoanalyse'!B39</f>
        <v>0</v>
      </c>
      <c r="C37" s="223">
        <f>'2 Risikoanalyse'!O39</f>
        <v>0</v>
      </c>
      <c r="D37" s="224">
        <f>'2 Risikoanalyse'!P39</f>
        <v>0</v>
      </c>
      <c r="E37" s="226">
        <f>'2 Risikoanalyse'!Q39</f>
        <v>0</v>
      </c>
      <c r="F37" s="103">
        <f>'2 Risikoanalyse'!R39</f>
        <v>0</v>
      </c>
      <c r="G37" s="62"/>
      <c r="H37" s="15"/>
      <c r="I37" s="15"/>
      <c r="J37" s="14"/>
      <c r="K37" s="51"/>
      <c r="L37" s="53"/>
      <c r="M37" s="5"/>
      <c r="N37" s="6"/>
      <c r="O37" s="6"/>
      <c r="P37" s="6"/>
      <c r="Q37" s="7"/>
      <c r="R37" s="5"/>
      <c r="S37" s="6"/>
      <c r="T37" s="6"/>
      <c r="U37" s="6"/>
      <c r="V37" s="7"/>
      <c r="W37" s="220">
        <f t="shared" si="3"/>
        <v>0</v>
      </c>
      <c r="X37" s="222">
        <f t="shared" si="4"/>
        <v>0</v>
      </c>
      <c r="Y37" s="225">
        <f t="shared" si="5"/>
        <v>0</v>
      </c>
      <c r="Z37" s="87"/>
      <c r="AA37" s="14"/>
    </row>
    <row r="38" spans="1:27" s="89" customFormat="1" ht="15" x14ac:dyDescent="0.35">
      <c r="A38" s="125">
        <f>'2 Risikoanalyse'!A40</f>
        <v>33</v>
      </c>
      <c r="B38" s="102">
        <f>'2 Risikoanalyse'!B40</f>
        <v>0</v>
      </c>
      <c r="C38" s="223">
        <f>'2 Risikoanalyse'!O40</f>
        <v>0</v>
      </c>
      <c r="D38" s="224">
        <f>'2 Risikoanalyse'!P40</f>
        <v>0</v>
      </c>
      <c r="E38" s="226">
        <f>'2 Risikoanalyse'!Q40</f>
        <v>0</v>
      </c>
      <c r="F38" s="103">
        <f>'2 Risikoanalyse'!R40</f>
        <v>0</v>
      </c>
      <c r="G38" s="62"/>
      <c r="H38" s="15"/>
      <c r="I38" s="15"/>
      <c r="J38" s="14"/>
      <c r="K38" s="51"/>
      <c r="L38" s="53"/>
      <c r="M38" s="5"/>
      <c r="N38" s="6"/>
      <c r="O38" s="6"/>
      <c r="P38" s="6"/>
      <c r="Q38" s="7"/>
      <c r="R38" s="5"/>
      <c r="S38" s="6"/>
      <c r="T38" s="6"/>
      <c r="U38" s="3"/>
      <c r="V38" s="4"/>
      <c r="W38" s="219">
        <f t="shared" si="3"/>
        <v>0</v>
      </c>
      <c r="X38" s="221">
        <f t="shared" si="4"/>
        <v>0</v>
      </c>
      <c r="Y38" s="227">
        <f t="shared" si="5"/>
        <v>0</v>
      </c>
      <c r="Z38" s="84"/>
      <c r="AA38" s="58"/>
    </row>
    <row r="39" spans="1:27" s="89" customFormat="1" ht="15" x14ac:dyDescent="0.35">
      <c r="A39" s="125">
        <f>'2 Risikoanalyse'!A41</f>
        <v>34</v>
      </c>
      <c r="B39" s="102">
        <f>'2 Risikoanalyse'!B41</f>
        <v>0</v>
      </c>
      <c r="C39" s="223">
        <f>'2 Risikoanalyse'!O41</f>
        <v>0</v>
      </c>
      <c r="D39" s="224">
        <f>'2 Risikoanalyse'!P41</f>
        <v>0</v>
      </c>
      <c r="E39" s="226">
        <f>'2 Risikoanalyse'!Q41</f>
        <v>0</v>
      </c>
      <c r="F39" s="103">
        <f>'2 Risikoanalyse'!R41</f>
        <v>0</v>
      </c>
      <c r="G39" s="61"/>
      <c r="H39" s="15"/>
      <c r="I39" s="15"/>
      <c r="J39" s="14"/>
      <c r="K39" s="51"/>
      <c r="L39" s="53"/>
      <c r="M39" s="5"/>
      <c r="N39" s="6"/>
      <c r="O39" s="6"/>
      <c r="P39" s="6"/>
      <c r="Q39" s="7"/>
      <c r="R39" s="5"/>
      <c r="S39" s="6"/>
      <c r="T39" s="6"/>
      <c r="U39" s="6"/>
      <c r="V39" s="7"/>
      <c r="W39" s="219">
        <f t="shared" si="3"/>
        <v>0</v>
      </c>
      <c r="X39" s="221">
        <f t="shared" si="4"/>
        <v>0</v>
      </c>
      <c r="Y39" s="227">
        <f t="shared" si="5"/>
        <v>0</v>
      </c>
      <c r="Z39" s="87"/>
      <c r="AA39" s="16"/>
    </row>
    <row r="40" spans="1:27" s="89" customFormat="1" ht="15" x14ac:dyDescent="0.35">
      <c r="A40" s="125">
        <f>'2 Risikoanalyse'!A42</f>
        <v>35</v>
      </c>
      <c r="B40" s="102">
        <f>'2 Risikoanalyse'!B42</f>
        <v>0</v>
      </c>
      <c r="C40" s="223">
        <f>'2 Risikoanalyse'!O42</f>
        <v>0</v>
      </c>
      <c r="D40" s="224">
        <f>'2 Risikoanalyse'!P42</f>
        <v>0</v>
      </c>
      <c r="E40" s="226">
        <f>'2 Risikoanalyse'!Q42</f>
        <v>0</v>
      </c>
      <c r="F40" s="103">
        <f>'2 Risikoanalyse'!R42</f>
        <v>0</v>
      </c>
      <c r="G40" s="62"/>
      <c r="H40" s="15"/>
      <c r="I40" s="15"/>
      <c r="J40" s="14"/>
      <c r="K40" s="51"/>
      <c r="L40" s="53"/>
      <c r="M40" s="5"/>
      <c r="N40" s="6"/>
      <c r="O40" s="6"/>
      <c r="P40" s="6"/>
      <c r="Q40" s="7"/>
      <c r="R40" s="5"/>
      <c r="S40" s="6"/>
      <c r="T40" s="6"/>
      <c r="U40" s="6"/>
      <c r="V40" s="7"/>
      <c r="W40" s="219">
        <f t="shared" si="3"/>
        <v>0</v>
      </c>
      <c r="X40" s="221">
        <f t="shared" si="4"/>
        <v>0</v>
      </c>
      <c r="Y40" s="227">
        <f t="shared" si="5"/>
        <v>0</v>
      </c>
      <c r="Z40" s="87"/>
      <c r="AA40" s="16"/>
    </row>
    <row r="41" spans="1:27" s="89" customFormat="1" ht="15" x14ac:dyDescent="0.35">
      <c r="A41" s="125">
        <f>'2 Risikoanalyse'!A43</f>
        <v>36</v>
      </c>
      <c r="B41" s="102">
        <f>'2 Risikoanalyse'!B43</f>
        <v>0</v>
      </c>
      <c r="C41" s="223">
        <f>'2 Risikoanalyse'!O43</f>
        <v>0</v>
      </c>
      <c r="D41" s="224">
        <f>'2 Risikoanalyse'!P43</f>
        <v>0</v>
      </c>
      <c r="E41" s="226">
        <f>'2 Risikoanalyse'!Q43</f>
        <v>0</v>
      </c>
      <c r="F41" s="103">
        <f>'2 Risikoanalyse'!R43</f>
        <v>0</v>
      </c>
      <c r="G41" s="62"/>
      <c r="H41" s="15"/>
      <c r="I41" s="15"/>
      <c r="J41" s="14"/>
      <c r="K41" s="51"/>
      <c r="L41" s="53"/>
      <c r="M41" s="5"/>
      <c r="N41" s="6"/>
      <c r="O41" s="6"/>
      <c r="P41" s="6"/>
      <c r="Q41" s="7"/>
      <c r="R41" s="5"/>
      <c r="S41" s="6"/>
      <c r="T41" s="6"/>
      <c r="U41" s="6"/>
      <c r="V41" s="7"/>
      <c r="W41" s="219">
        <f t="shared" si="3"/>
        <v>0</v>
      </c>
      <c r="X41" s="221">
        <f t="shared" si="4"/>
        <v>0</v>
      </c>
      <c r="Y41" s="227">
        <f t="shared" si="5"/>
        <v>0</v>
      </c>
      <c r="Z41" s="87"/>
      <c r="AA41" s="16"/>
    </row>
    <row r="42" spans="1:27" s="89" customFormat="1" ht="15" x14ac:dyDescent="0.35">
      <c r="A42" s="125">
        <f>'2 Risikoanalyse'!A44</f>
        <v>37</v>
      </c>
      <c r="B42" s="102">
        <f>'2 Risikoanalyse'!B44</f>
        <v>0</v>
      </c>
      <c r="C42" s="223">
        <f>'2 Risikoanalyse'!O44</f>
        <v>0</v>
      </c>
      <c r="D42" s="224">
        <f>'2 Risikoanalyse'!P44</f>
        <v>0</v>
      </c>
      <c r="E42" s="226">
        <f>'2 Risikoanalyse'!Q44</f>
        <v>0</v>
      </c>
      <c r="F42" s="103">
        <f>'2 Risikoanalyse'!R44</f>
        <v>0</v>
      </c>
      <c r="G42" s="61"/>
      <c r="H42" s="15"/>
      <c r="I42" s="15"/>
      <c r="J42" s="14"/>
      <c r="K42" s="51"/>
      <c r="L42" s="53"/>
      <c r="M42" s="5"/>
      <c r="N42" s="6"/>
      <c r="O42" s="6"/>
      <c r="P42" s="6"/>
      <c r="Q42" s="7"/>
      <c r="R42" s="5"/>
      <c r="S42" s="6"/>
      <c r="T42" s="6"/>
      <c r="U42" s="6"/>
      <c r="V42" s="7"/>
      <c r="W42" s="219">
        <f t="shared" si="3"/>
        <v>0</v>
      </c>
      <c r="X42" s="221">
        <f t="shared" si="4"/>
        <v>0</v>
      </c>
      <c r="Y42" s="227">
        <f t="shared" si="5"/>
        <v>0</v>
      </c>
      <c r="Z42" s="87"/>
      <c r="AA42" s="16"/>
    </row>
    <row r="43" spans="1:27" s="89" customFormat="1" ht="15" x14ac:dyDescent="0.35">
      <c r="A43" s="125">
        <f>'2 Risikoanalyse'!A45</f>
        <v>38</v>
      </c>
      <c r="B43" s="102">
        <f>'2 Risikoanalyse'!B45</f>
        <v>0</v>
      </c>
      <c r="C43" s="223">
        <f>'2 Risikoanalyse'!O45</f>
        <v>0</v>
      </c>
      <c r="D43" s="224">
        <f>'2 Risikoanalyse'!P45</f>
        <v>0</v>
      </c>
      <c r="E43" s="226">
        <f>'2 Risikoanalyse'!Q45</f>
        <v>0</v>
      </c>
      <c r="F43" s="103">
        <f>'2 Risikoanalyse'!R45</f>
        <v>0</v>
      </c>
      <c r="G43" s="62"/>
      <c r="H43" s="15"/>
      <c r="I43" s="15"/>
      <c r="J43" s="14"/>
      <c r="K43" s="51"/>
      <c r="L43" s="53"/>
      <c r="M43" s="5"/>
      <c r="N43" s="6"/>
      <c r="O43" s="6"/>
      <c r="P43" s="6"/>
      <c r="Q43" s="7"/>
      <c r="R43" s="5"/>
      <c r="S43" s="6"/>
      <c r="T43" s="6"/>
      <c r="U43" s="6"/>
      <c r="V43" s="7"/>
      <c r="W43" s="219">
        <f t="shared" si="3"/>
        <v>0</v>
      </c>
      <c r="X43" s="221">
        <f t="shared" si="4"/>
        <v>0</v>
      </c>
      <c r="Y43" s="227">
        <f t="shared" si="5"/>
        <v>0</v>
      </c>
      <c r="Z43" s="87"/>
      <c r="AA43" s="16"/>
    </row>
    <row r="44" spans="1:27" s="89" customFormat="1" ht="15" x14ac:dyDescent="0.35">
      <c r="A44" s="125">
        <f>'2 Risikoanalyse'!A46</f>
        <v>39</v>
      </c>
      <c r="B44" s="102">
        <f>'2 Risikoanalyse'!B46</f>
        <v>0</v>
      </c>
      <c r="C44" s="223">
        <f>'2 Risikoanalyse'!O46</f>
        <v>0</v>
      </c>
      <c r="D44" s="224">
        <f>'2 Risikoanalyse'!P46</f>
        <v>0</v>
      </c>
      <c r="E44" s="226">
        <f>'2 Risikoanalyse'!Q46</f>
        <v>0</v>
      </c>
      <c r="F44" s="103">
        <f>'2 Risikoanalyse'!R46</f>
        <v>0</v>
      </c>
      <c r="G44" s="62"/>
      <c r="H44" s="15"/>
      <c r="I44" s="15"/>
      <c r="J44" s="14"/>
      <c r="K44" s="51"/>
      <c r="L44" s="53"/>
      <c r="M44" s="5"/>
      <c r="N44" s="6"/>
      <c r="O44" s="6"/>
      <c r="P44" s="6"/>
      <c r="Q44" s="7"/>
      <c r="R44" s="5"/>
      <c r="S44" s="6"/>
      <c r="T44" s="6"/>
      <c r="U44" s="6"/>
      <c r="V44" s="7"/>
      <c r="W44" s="219">
        <f t="shared" si="3"/>
        <v>0</v>
      </c>
      <c r="X44" s="221">
        <f t="shared" si="4"/>
        <v>0</v>
      </c>
      <c r="Y44" s="227">
        <f t="shared" si="5"/>
        <v>0</v>
      </c>
      <c r="Z44" s="87"/>
      <c r="AA44" s="16"/>
    </row>
    <row r="45" spans="1:27" s="89" customFormat="1" ht="15" x14ac:dyDescent="0.35">
      <c r="A45" s="125">
        <f>'2 Risikoanalyse'!A47</f>
        <v>40</v>
      </c>
      <c r="B45" s="102">
        <f>'2 Risikoanalyse'!B47</f>
        <v>0</v>
      </c>
      <c r="C45" s="223">
        <f>'2 Risikoanalyse'!O47</f>
        <v>0</v>
      </c>
      <c r="D45" s="224">
        <f>'2 Risikoanalyse'!P47</f>
        <v>0</v>
      </c>
      <c r="E45" s="226">
        <f>'2 Risikoanalyse'!Q47</f>
        <v>0</v>
      </c>
      <c r="F45" s="103">
        <f>'2 Risikoanalyse'!R47</f>
        <v>0</v>
      </c>
      <c r="G45" s="61"/>
      <c r="H45" s="15"/>
      <c r="I45" s="15"/>
      <c r="J45" s="14"/>
      <c r="K45" s="51"/>
      <c r="L45" s="53"/>
      <c r="M45" s="5"/>
      <c r="N45" s="6"/>
      <c r="O45" s="6"/>
      <c r="P45" s="6"/>
      <c r="Q45" s="7"/>
      <c r="R45" s="5"/>
      <c r="S45" s="6"/>
      <c r="T45" s="6"/>
      <c r="U45" s="6"/>
      <c r="V45" s="7"/>
      <c r="W45" s="219">
        <f t="shared" si="3"/>
        <v>0</v>
      </c>
      <c r="X45" s="221">
        <f t="shared" si="4"/>
        <v>0</v>
      </c>
      <c r="Y45" s="227">
        <f t="shared" si="5"/>
        <v>0</v>
      </c>
      <c r="Z45" s="87"/>
      <c r="AA45" s="16"/>
    </row>
    <row r="46" spans="1:27" s="89" customFormat="1" ht="15" x14ac:dyDescent="0.35">
      <c r="A46" s="125">
        <f>'2 Risikoanalyse'!A48</f>
        <v>41</v>
      </c>
      <c r="B46" s="102">
        <f>'2 Risikoanalyse'!B48</f>
        <v>0</v>
      </c>
      <c r="C46" s="223">
        <f>'2 Risikoanalyse'!O48</f>
        <v>0</v>
      </c>
      <c r="D46" s="224">
        <f>'2 Risikoanalyse'!P48</f>
        <v>0</v>
      </c>
      <c r="E46" s="226">
        <f>'2 Risikoanalyse'!Q48</f>
        <v>0</v>
      </c>
      <c r="F46" s="103">
        <f>'2 Risikoanalyse'!R48</f>
        <v>0</v>
      </c>
      <c r="G46" s="61"/>
      <c r="H46" s="15"/>
      <c r="I46" s="15"/>
      <c r="J46" s="14"/>
      <c r="K46" s="51"/>
      <c r="L46" s="53"/>
      <c r="M46" s="5"/>
      <c r="N46" s="6"/>
      <c r="O46" s="6"/>
      <c r="P46" s="6"/>
      <c r="Q46" s="7"/>
      <c r="R46" s="5"/>
      <c r="S46" s="6"/>
      <c r="T46" s="6"/>
      <c r="U46" s="6"/>
      <c r="V46" s="7"/>
      <c r="W46" s="219">
        <f t="shared" si="3"/>
        <v>0</v>
      </c>
      <c r="X46" s="221">
        <f t="shared" si="4"/>
        <v>0</v>
      </c>
      <c r="Y46" s="227">
        <f t="shared" si="5"/>
        <v>0</v>
      </c>
      <c r="Z46" s="87"/>
      <c r="AA46" s="16"/>
    </row>
    <row r="47" spans="1:27" s="89" customFormat="1" ht="15.4" thickBot="1" x14ac:dyDescent="0.4">
      <c r="A47" s="125">
        <f>'2 Risikoanalyse'!A49</f>
        <v>42</v>
      </c>
      <c r="B47" s="102">
        <f>'2 Risikoanalyse'!B49</f>
        <v>0</v>
      </c>
      <c r="C47" s="223">
        <f>'2 Risikoanalyse'!O49</f>
        <v>0</v>
      </c>
      <c r="D47" s="224">
        <f>'2 Risikoanalyse'!P49</f>
        <v>0</v>
      </c>
      <c r="E47" s="226">
        <f>'2 Risikoanalyse'!Q49</f>
        <v>0</v>
      </c>
      <c r="F47" s="103">
        <f>'2 Risikoanalyse'!R49</f>
        <v>0</v>
      </c>
      <c r="G47" s="63"/>
      <c r="H47" s="18"/>
      <c r="I47" s="18"/>
      <c r="J47" s="17"/>
      <c r="K47" s="52"/>
      <c r="L47" s="54"/>
      <c r="M47" s="8"/>
      <c r="N47" s="9"/>
      <c r="O47" s="9"/>
      <c r="P47" s="9"/>
      <c r="Q47" s="10"/>
      <c r="R47" s="8"/>
      <c r="S47" s="9"/>
      <c r="T47" s="9"/>
      <c r="U47" s="9"/>
      <c r="V47" s="10"/>
      <c r="W47" s="219">
        <f t="shared" si="3"/>
        <v>0</v>
      </c>
      <c r="X47" s="221">
        <f t="shared" si="4"/>
        <v>0</v>
      </c>
      <c r="Y47" s="227">
        <f t="shared" si="5"/>
        <v>0</v>
      </c>
      <c r="Z47" s="88"/>
      <c r="AA47" s="19"/>
    </row>
    <row r="48" spans="1:27" x14ac:dyDescent="0.4">
      <c r="A48" s="75" t="s">
        <v>59</v>
      </c>
    </row>
    <row r="49" spans="1:27" ht="12.75" x14ac:dyDescent="0.35">
      <c r="A49" s="428"/>
      <c r="B49" s="429"/>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row>
  </sheetData>
  <sheetProtection insertRows="0"/>
  <protectedRanges>
    <protectedRange password="DEC3" sqref="Z5" name="Område1"/>
  </protectedRanges>
  <mergeCells count="24">
    <mergeCell ref="A1:B1"/>
    <mergeCell ref="A49:AA49"/>
    <mergeCell ref="A4:F4"/>
    <mergeCell ref="C6:C7"/>
    <mergeCell ref="D6:D7"/>
    <mergeCell ref="E6:E7"/>
    <mergeCell ref="F6:F7"/>
    <mergeCell ref="G5:G7"/>
    <mergeCell ref="H5:I5"/>
    <mergeCell ref="M2:Y4"/>
    <mergeCell ref="C2:F2"/>
    <mergeCell ref="C3:F3"/>
    <mergeCell ref="AC8:AC17"/>
    <mergeCell ref="C5:E5"/>
    <mergeCell ref="J5:J7"/>
    <mergeCell ref="Z6:Z7"/>
    <mergeCell ref="Y6:Y7"/>
    <mergeCell ref="H6:H7"/>
    <mergeCell ref="I6:I7"/>
    <mergeCell ref="W6:W7"/>
    <mergeCell ref="X6:X7"/>
    <mergeCell ref="M5:Q5"/>
    <mergeCell ref="R5:V5"/>
    <mergeCell ref="W5:Y5"/>
  </mergeCells>
  <phoneticPr fontId="0" type="noConversion"/>
  <dataValidations count="5">
    <dataValidation type="whole" operator="equal" allowBlank="1" showInputMessage="1" showErrorMessage="1" error="Her kan du bare skrive inn verdien: 5" sqref="V8:V47 Q8:Q47" xr:uid="{00000000-0002-0000-0500-000000000000}">
      <formula1>5</formula1>
    </dataValidation>
    <dataValidation type="whole" operator="equal" allowBlank="1" showInputMessage="1" showErrorMessage="1" error="Her kan du bare skrive inn verdien: 4" sqref="U8:U47 P8:P47" xr:uid="{00000000-0002-0000-0500-000001000000}">
      <formula1>4</formula1>
    </dataValidation>
    <dataValidation type="whole" operator="equal" allowBlank="1" showInputMessage="1" showErrorMessage="1" error="Her kan du bare skrive inn verdien: 3" sqref="T8:T47 O8:O47" xr:uid="{00000000-0002-0000-0500-000002000000}">
      <formula1>3</formula1>
    </dataValidation>
    <dataValidation type="whole" operator="equal" allowBlank="1" showInputMessage="1" showErrorMessage="1" error="Her kan du bare skrive inn verdien: 1" sqref="R8:R47 M8:M47" xr:uid="{00000000-0002-0000-0500-000003000000}">
      <formula1>1</formula1>
    </dataValidation>
    <dataValidation type="whole" operator="equal" allowBlank="1" showInputMessage="1" showErrorMessage="1" error="Her kan du bare skrive verdien: 2" sqref="S8:S47 N8:N47" xr:uid="{00000000-0002-0000-0500-000004000000}">
      <formula1>2</formula1>
    </dataValidation>
  </dataValidations>
  <pageMargins left="0.35433070866141736" right="0.19685039370078741" top="0.4" bottom="0.4" header="0.4" footer="0.21"/>
  <pageSetup paperSize="9" scale="65" fitToHeight="0" orientation="landscape" r:id="rId1"/>
  <headerFooter alignWithMargins="0">
    <oddFooter>&amp;L&amp;8Utarbeidet av: Henning Ringlund/Roar Prydz Christensen&amp;CSide: &amp;P av &amp;N &amp;RRevidert: 18.05.10]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tabColor theme="9" tint="0.39997558519241921"/>
    <pageSetUpPr fitToPage="1"/>
  </sheetPr>
  <dimension ref="A1:AL68"/>
  <sheetViews>
    <sheetView showGridLines="0" showZeros="0" zoomScaleNormal="100" workbookViewId="0">
      <pane ySplit="7" topLeftCell="A18" activePane="bottomLeft" state="frozenSplit"/>
      <selection pane="bottomLeft" activeCell="G20" sqref="G20"/>
    </sheetView>
  </sheetViews>
  <sheetFormatPr baseColWidth="10" defaultColWidth="11.3984375" defaultRowHeight="13.15" x14ac:dyDescent="0.4"/>
  <cols>
    <col min="1" max="1" width="5.265625" style="98" customWidth="1"/>
    <col min="2" max="2" width="27.1328125" style="98" customWidth="1"/>
    <col min="3" max="6" width="3.265625" style="20" customWidth="1"/>
    <col min="7" max="7" width="50.73046875" style="118" customWidth="1"/>
    <col min="8" max="8" width="11.3984375" style="118"/>
    <col min="9" max="9" width="11" style="118" customWidth="1"/>
    <col min="10" max="10" width="10.3984375" style="116" customWidth="1"/>
    <col min="11" max="11" width="12.1328125" style="98" customWidth="1"/>
    <col min="12" max="12" width="22.73046875" style="98" customWidth="1"/>
    <col min="13" max="25" width="3.265625" style="98" customWidth="1"/>
    <col min="26" max="26" width="38.1328125" style="98" customWidth="1"/>
    <col min="27" max="27" width="31.265625" style="98" customWidth="1"/>
    <col min="28" max="28" width="10.86328125" style="98" customWidth="1"/>
    <col min="29" max="29" width="14.1328125" style="121" customWidth="1"/>
    <col min="30" max="37" width="0.265625" style="121" customWidth="1"/>
    <col min="38" max="38" width="14.1328125" style="121" customWidth="1"/>
    <col min="39" max="16384" width="11.3984375" style="98"/>
  </cols>
  <sheetData>
    <row r="1" spans="1:38" ht="36" customHeight="1" thickBot="1" x14ac:dyDescent="0.4">
      <c r="A1" s="457" t="s">
        <v>62</v>
      </c>
      <c r="B1" s="458"/>
      <c r="C1" s="458"/>
      <c r="D1" s="458"/>
      <c r="E1" s="458"/>
      <c r="F1" s="458"/>
      <c r="G1" s="459"/>
      <c r="H1" s="204" t="s">
        <v>86</v>
      </c>
      <c r="AC1" s="98"/>
      <c r="AD1" s="98" t="s">
        <v>63</v>
      </c>
      <c r="AE1" s="98">
        <f>COUNTIF($K$8:$K$47,AD1)</f>
        <v>0</v>
      </c>
      <c r="AF1" s="98" t="s">
        <v>65</v>
      </c>
      <c r="AG1" s="98">
        <f>COUNTIF($L$8:$L$47,AF1)</f>
        <v>0</v>
      </c>
      <c r="AH1" s="98">
        <v>4</v>
      </c>
      <c r="AI1" s="98">
        <f>AG1*AH1</f>
        <v>0</v>
      </c>
      <c r="AJ1" s="98"/>
      <c r="AK1" s="98">
        <f>AG6*AH1</f>
        <v>0</v>
      </c>
      <c r="AL1" s="98"/>
    </row>
    <row r="2" spans="1:38" ht="15.75" customHeight="1" x14ac:dyDescent="0.35">
      <c r="A2" s="215" t="s">
        <v>5</v>
      </c>
      <c r="B2" s="146" t="str">
        <f>'2 Risikoanalyse'!B2</f>
        <v>Annen risikovurdering</v>
      </c>
      <c r="C2" s="477" t="str">
        <f>'2 Risikoanalyse'!C2:G2</f>
        <v>Oppdragsgiver:</v>
      </c>
      <c r="D2" s="477"/>
      <c r="E2" s="477"/>
      <c r="F2" s="477"/>
      <c r="G2" s="248">
        <f>'2 Risikoanalyse'!H2</f>
        <v>0</v>
      </c>
      <c r="H2" s="250"/>
      <c r="I2" s="216" t="s">
        <v>7</v>
      </c>
      <c r="J2" s="205">
        <f>'2 Risikoanalyse'!K2</f>
        <v>46051</v>
      </c>
      <c r="K2" s="492" t="s">
        <v>92</v>
      </c>
      <c r="L2" s="493"/>
      <c r="M2" s="464" t="s">
        <v>74</v>
      </c>
      <c r="N2" s="465"/>
      <c r="O2" s="465"/>
      <c r="P2" s="465"/>
      <c r="Q2" s="465"/>
      <c r="R2" s="465"/>
      <c r="S2" s="465"/>
      <c r="T2" s="465"/>
      <c r="U2" s="465"/>
      <c r="V2" s="465"/>
      <c r="W2" s="465"/>
      <c r="X2" s="465"/>
      <c r="Y2" s="466"/>
      <c r="Z2" s="126"/>
      <c r="AC2" s="98"/>
      <c r="AD2" s="98" t="s">
        <v>64</v>
      </c>
      <c r="AE2" s="98">
        <f>COUNTIF($K$8:$K$47,AD2)</f>
        <v>0</v>
      </c>
      <c r="AF2" s="98" t="s">
        <v>66</v>
      </c>
      <c r="AG2" s="98">
        <f>COUNTIF($L$8:$L$47,AF2)</f>
        <v>0</v>
      </c>
      <c r="AH2" s="98">
        <v>3</v>
      </c>
      <c r="AI2" s="98">
        <f>AG2*AH2</f>
        <v>0</v>
      </c>
      <c r="AJ2" s="98"/>
      <c r="AK2" s="98"/>
      <c r="AL2" s="98"/>
    </row>
    <row r="3" spans="1:38" ht="15.75" customHeight="1" x14ac:dyDescent="0.35">
      <c r="A3" s="241" t="s">
        <v>6</v>
      </c>
      <c r="B3" s="242" t="str">
        <f>'2 Risikoanalyse'!B3</f>
        <v>Hormonlaboratoriet- Aker</v>
      </c>
      <c r="C3" s="478" t="str">
        <f>'2 Risikoanalyse'!C3:G3</f>
        <v>Hvem utfører:</v>
      </c>
      <c r="D3" s="478"/>
      <c r="E3" s="478"/>
      <c r="F3" s="478"/>
      <c r="G3" s="251" t="str">
        <f>'2 Risikoanalyse'!H3</f>
        <v>Sandra R. Dahl (Fagansvarlig), Stine Rødmyr (Kvalitetsansvarlig), Finn Erik Aas (Fagansvarlig)</v>
      </c>
      <c r="H3" s="252"/>
      <c r="I3" s="252"/>
      <c r="J3" s="255"/>
      <c r="K3" s="494"/>
      <c r="L3" s="495"/>
      <c r="M3" s="467"/>
      <c r="N3" s="468"/>
      <c r="O3" s="468"/>
      <c r="P3" s="468"/>
      <c r="Q3" s="468"/>
      <c r="R3" s="468"/>
      <c r="S3" s="468"/>
      <c r="T3" s="468"/>
      <c r="U3" s="468"/>
      <c r="V3" s="468"/>
      <c r="W3" s="468"/>
      <c r="X3" s="468"/>
      <c r="Y3" s="469"/>
      <c r="Z3" s="126"/>
      <c r="AC3" s="98"/>
      <c r="AD3" s="98"/>
      <c r="AE3" s="98"/>
      <c r="AF3" s="98"/>
      <c r="AG3" s="98"/>
      <c r="AH3" s="98"/>
      <c r="AI3" s="98"/>
      <c r="AJ3" s="98"/>
      <c r="AK3" s="98"/>
      <c r="AL3" s="98"/>
    </row>
    <row r="4" spans="1:38" ht="15.75" customHeight="1" thickBot="1" x14ac:dyDescent="0.4">
      <c r="A4" s="489" t="s">
        <v>58</v>
      </c>
      <c r="B4" s="490"/>
      <c r="C4" s="490"/>
      <c r="D4" s="490"/>
      <c r="E4" s="490"/>
      <c r="F4" s="491"/>
      <c r="G4" s="256">
        <f>'2 Risikoanalyse'!H4</f>
        <v>0</v>
      </c>
      <c r="H4" s="257"/>
      <c r="I4" s="218" t="s">
        <v>4</v>
      </c>
      <c r="J4" s="217">
        <f>'2 Risikoanalyse'!K4</f>
        <v>0</v>
      </c>
      <c r="K4" s="496"/>
      <c r="L4" s="497"/>
      <c r="M4" s="470"/>
      <c r="N4" s="471"/>
      <c r="O4" s="471"/>
      <c r="P4" s="471"/>
      <c r="Q4" s="471"/>
      <c r="R4" s="471"/>
      <c r="S4" s="471"/>
      <c r="T4" s="471"/>
      <c r="U4" s="471"/>
      <c r="V4" s="471"/>
      <c r="W4" s="471"/>
      <c r="X4" s="471"/>
      <c r="Y4" s="472"/>
      <c r="Z4" s="127"/>
      <c r="AC4" s="98"/>
      <c r="AD4" s="98"/>
      <c r="AE4" s="98"/>
      <c r="AF4" s="98" t="s">
        <v>67</v>
      </c>
      <c r="AG4" s="98">
        <f>COUNTIF($L$8:$L$47,AF4)</f>
        <v>0</v>
      </c>
      <c r="AH4" s="98">
        <v>1</v>
      </c>
      <c r="AI4" s="98">
        <f>AG4*AH4</f>
        <v>0</v>
      </c>
      <c r="AJ4" s="98"/>
      <c r="AK4" s="98"/>
      <c r="AL4" s="98"/>
    </row>
    <row r="5" spans="1:38" s="104" customFormat="1" ht="30" customHeight="1" thickBot="1" x14ac:dyDescent="0.4">
      <c r="A5" s="23"/>
      <c r="B5" s="66"/>
      <c r="C5" s="412" t="str">
        <f>'2 Risikoanalyse'!O6</f>
        <v>Risikoverdi</v>
      </c>
      <c r="D5" s="413">
        <f>'2 Risikoanalyse'!P6</f>
        <v>0</v>
      </c>
      <c r="E5" s="413">
        <f>'2 Risikoanalyse'!Q6</f>
        <v>0</v>
      </c>
      <c r="F5" s="100"/>
      <c r="G5" s="101"/>
      <c r="H5" s="97"/>
      <c r="I5" s="67"/>
      <c r="J5" s="113"/>
      <c r="K5" s="206" t="s">
        <v>71</v>
      </c>
      <c r="L5" s="207"/>
      <c r="M5" s="473" t="s">
        <v>0</v>
      </c>
      <c r="N5" s="474"/>
      <c r="O5" s="474"/>
      <c r="P5" s="474"/>
      <c r="Q5" s="475"/>
      <c r="R5" s="473" t="s">
        <v>1</v>
      </c>
      <c r="S5" s="474"/>
      <c r="T5" s="474"/>
      <c r="U5" s="474"/>
      <c r="V5" s="475"/>
      <c r="W5" s="476" t="s">
        <v>8</v>
      </c>
      <c r="X5" s="476"/>
      <c r="Y5" s="476"/>
      <c r="Z5" s="213"/>
      <c r="AF5" s="104" t="s">
        <v>68</v>
      </c>
      <c r="AG5" s="98">
        <f>COUNTIF($L$8:$L$47,AF5)</f>
        <v>0</v>
      </c>
      <c r="AH5" s="104">
        <v>0</v>
      </c>
      <c r="AI5" s="121">
        <f>AG5*AH5</f>
        <v>0</v>
      </c>
    </row>
    <row r="6" spans="1:38" s="104" customFormat="1" ht="60.75" customHeight="1" x14ac:dyDescent="0.35">
      <c r="A6" s="23"/>
      <c r="B6" s="59" t="s">
        <v>19</v>
      </c>
      <c r="C6" s="365" t="str">
        <f>'2 Risikoanalyse'!O7</f>
        <v>Akseptabel</v>
      </c>
      <c r="D6" s="367" t="str">
        <f>'2 Risikoanalyse'!P7</f>
        <v>På grensen</v>
      </c>
      <c r="E6" s="433" t="str">
        <f>'2 Risikoanalyse'!Q7</f>
        <v>Uakseptabel</v>
      </c>
      <c r="F6" s="455" t="str">
        <f>'2 Risikoanalyse'!R7</f>
        <v>Prioritet</v>
      </c>
      <c r="G6" s="101" t="s">
        <v>75</v>
      </c>
      <c r="H6" s="97" t="s">
        <v>2</v>
      </c>
      <c r="I6" s="26" t="s">
        <v>21</v>
      </c>
      <c r="J6" s="114" t="s">
        <v>3</v>
      </c>
      <c r="K6" s="208" t="s">
        <v>72</v>
      </c>
      <c r="L6" s="214" t="s">
        <v>69</v>
      </c>
      <c r="M6" s="276" t="s">
        <v>143</v>
      </c>
      <c r="N6" s="210" t="s">
        <v>32</v>
      </c>
      <c r="O6" s="210" t="s">
        <v>144</v>
      </c>
      <c r="P6" s="210" t="s">
        <v>145</v>
      </c>
      <c r="Q6" s="210" t="s">
        <v>34</v>
      </c>
      <c r="R6" s="209" t="s">
        <v>9</v>
      </c>
      <c r="S6" s="210" t="s">
        <v>10</v>
      </c>
      <c r="T6" s="210" t="s">
        <v>11</v>
      </c>
      <c r="U6" s="210" t="s">
        <v>12</v>
      </c>
      <c r="V6" s="211" t="s">
        <v>13</v>
      </c>
      <c r="W6" s="365" t="s">
        <v>14</v>
      </c>
      <c r="X6" s="367" t="s">
        <v>15</v>
      </c>
      <c r="Y6" s="361" t="s">
        <v>16</v>
      </c>
      <c r="Z6" s="214" t="s">
        <v>70</v>
      </c>
      <c r="AF6" s="104" t="s">
        <v>79</v>
      </c>
      <c r="AG6" s="104">
        <f>SUM(AG1:AG5)</f>
        <v>0</v>
      </c>
      <c r="AH6" s="104" t="s">
        <v>80</v>
      </c>
      <c r="AI6" s="104">
        <f>SUM(AI1:AI5)</f>
        <v>0</v>
      </c>
      <c r="AK6" s="111" t="e">
        <f>AI6/AK1</f>
        <v>#DIV/0!</v>
      </c>
    </row>
    <row r="7" spans="1:38" s="104" customFormat="1" ht="13.5" customHeight="1" thickBot="1" x14ac:dyDescent="0.4">
      <c r="A7" s="32"/>
      <c r="B7" s="278" t="s">
        <v>18</v>
      </c>
      <c r="C7" s="366">
        <f>'2 Risikoanalyse'!O8</f>
        <v>0</v>
      </c>
      <c r="D7" s="453">
        <f>'2 Risikoanalyse'!P8</f>
        <v>0</v>
      </c>
      <c r="E7" s="454">
        <f>'2 Risikoanalyse'!Q8</f>
        <v>0</v>
      </c>
      <c r="F7" s="456">
        <f>'2 Risikoanalyse'!R8</f>
        <v>0</v>
      </c>
      <c r="G7" s="108" t="s">
        <v>18</v>
      </c>
      <c r="H7" s="109"/>
      <c r="I7" s="284"/>
      <c r="J7" s="115"/>
      <c r="K7" s="212" t="s">
        <v>73</v>
      </c>
      <c r="L7" s="212" t="s">
        <v>73</v>
      </c>
      <c r="M7" s="232">
        <v>1</v>
      </c>
      <c r="N7" s="233">
        <v>2</v>
      </c>
      <c r="O7" s="233">
        <v>3</v>
      </c>
      <c r="P7" s="233">
        <v>4</v>
      </c>
      <c r="Q7" s="234">
        <v>5</v>
      </c>
      <c r="R7" s="232">
        <v>1</v>
      </c>
      <c r="S7" s="233">
        <v>2</v>
      </c>
      <c r="T7" s="233">
        <v>3</v>
      </c>
      <c r="U7" s="233">
        <v>4</v>
      </c>
      <c r="V7" s="234">
        <v>5</v>
      </c>
      <c r="W7" s="366"/>
      <c r="X7" s="368"/>
      <c r="Y7" s="362"/>
      <c r="Z7" s="277"/>
    </row>
    <row r="8" spans="1:38" s="105" customFormat="1" ht="63.75" x14ac:dyDescent="0.35">
      <c r="A8" s="110">
        <f>'2 Risikoanalyse'!A9</f>
        <v>1</v>
      </c>
      <c r="B8" s="102" t="str">
        <f>'2 Risikoanalyse'!B9</f>
        <v xml:space="preserve">Pipette-kontroll utføres 1 gang i året. Pipettene oppfyller ofte ikke godkjenningskravene og dette oppdages for sent.
</v>
      </c>
      <c r="C8" s="223">
        <f>'2 Risikoanalyse'!O9</f>
        <v>2</v>
      </c>
      <c r="D8" s="279">
        <f>'2 Risikoanalyse'!P9</f>
        <v>0</v>
      </c>
      <c r="E8" s="280">
        <f>'2 Risikoanalyse'!Q9</f>
        <v>0</v>
      </c>
      <c r="F8" s="281">
        <f>'2 Risikoanalyse'!R9</f>
        <v>0</v>
      </c>
      <c r="G8" s="282" t="str">
        <f>'4 Handlingsplan'!G8</f>
        <v>Tiltak ikke nødvendig</v>
      </c>
      <c r="H8" s="283">
        <f>'4 Handlingsplan'!J8</f>
        <v>0</v>
      </c>
      <c r="I8" s="119">
        <f>'4 Handlingsplan'!K8</f>
        <v>0</v>
      </c>
      <c r="J8" s="285">
        <f>'4 Handlingsplan'!L8</f>
        <v>0</v>
      </c>
      <c r="K8" s="286"/>
      <c r="L8" s="287"/>
      <c r="M8" s="5"/>
      <c r="N8" s="6"/>
      <c r="O8" s="6"/>
      <c r="P8" s="6"/>
      <c r="Q8" s="7"/>
      <c r="R8" s="2"/>
      <c r="S8" s="3"/>
      <c r="T8" s="3"/>
      <c r="U8" s="3"/>
      <c r="V8" s="4"/>
      <c r="W8" s="219">
        <f t="shared" ref="W8:W17" si="0">IF(SUM(M8:Q8)*SUM(R8:V8)&lt;=4,SUM(M8:Q8)*SUM(R8:V8),0)</f>
        <v>0</v>
      </c>
      <c r="X8" s="221">
        <f t="shared" ref="X8:X17" si="1">IF(W8+Y8=0,SUM(M8:Q8)*SUM(R8:V8),0)</f>
        <v>0</v>
      </c>
      <c r="Y8" s="227">
        <f t="shared" ref="Y8:Y17" si="2">IF(SUM(M8:Q8)*SUM(R8:V8)&gt;14,SUM(M8:Q8)*SUM(R8:V8),0)</f>
        <v>0</v>
      </c>
      <c r="Z8" s="57"/>
      <c r="AC8" s="122"/>
      <c r="AD8" s="122"/>
      <c r="AE8" s="452"/>
      <c r="AF8" s="122"/>
      <c r="AG8" s="122"/>
      <c r="AH8" s="122"/>
      <c r="AI8" s="122"/>
      <c r="AJ8" s="122"/>
      <c r="AK8" s="122"/>
      <c r="AL8" s="122"/>
    </row>
    <row r="9" spans="1:38" s="105" customFormat="1" ht="216.75" x14ac:dyDescent="0.35">
      <c r="A9" s="110">
        <f>'2 Risikoanalyse'!A10</f>
        <v>2</v>
      </c>
      <c r="B9" s="328" t="str">
        <f>'2 Risikoanalyse'!B10</f>
        <v>Justerbare pipetter kontrolleres ved 1 innstilling og 10 innveiinger (unntak er pipetter som brukes for tillaging av kalibrator i in-house metoder, disse skal kontrolleres på minst 2 volum). 
Flerkanalspipetter kontrolleres ved minst ett bruksvolum og på alle spissene.
Fare for at: 
1) feil ved andre volum ikke oppdages 
2) pipetten ikke godkjennes på grunnnlag av kontrollen
Pkt 1) påvirker analyseresultat (A-pipette)</v>
      </c>
      <c r="C9" s="223">
        <f>'2 Risikoanalyse'!O10</f>
        <v>2</v>
      </c>
      <c r="D9" s="224">
        <f>'2 Risikoanalyse'!P10</f>
        <v>0</v>
      </c>
      <c r="E9" s="226">
        <f>'2 Risikoanalyse'!Q10</f>
        <v>0</v>
      </c>
      <c r="F9" s="103">
        <f>'2 Risikoanalyse'!R10</f>
        <v>0</v>
      </c>
      <c r="G9" s="119" t="str">
        <f>'4 Handlingsplan'!G9</f>
        <v>Oppdatere PS 13</v>
      </c>
      <c r="H9" s="119" t="str">
        <f>'4 Handlingsplan'!J9</f>
        <v>SD/FEA</v>
      </c>
      <c r="I9" s="119">
        <f>'4 Handlingsplan'!K9</f>
        <v>0</v>
      </c>
      <c r="J9" s="117">
        <f>'4 Handlingsplan'!L9</f>
        <v>0</v>
      </c>
      <c r="K9" s="99"/>
      <c r="L9" s="99"/>
      <c r="M9" s="5"/>
      <c r="N9" s="6"/>
      <c r="O9" s="6"/>
      <c r="P9" s="6"/>
      <c r="Q9" s="7"/>
      <c r="R9" s="5"/>
      <c r="S9" s="6"/>
      <c r="T9" s="6"/>
      <c r="U9" s="6"/>
      <c r="V9" s="7"/>
      <c r="W9" s="220">
        <f t="shared" si="0"/>
        <v>0</v>
      </c>
      <c r="X9" s="222">
        <f t="shared" si="1"/>
        <v>0</v>
      </c>
      <c r="Y9" s="225">
        <f t="shared" si="2"/>
        <v>0</v>
      </c>
      <c r="Z9" s="14"/>
      <c r="AC9" s="122"/>
      <c r="AD9" s="122"/>
      <c r="AE9" s="452"/>
      <c r="AF9" s="122"/>
      <c r="AG9" s="122"/>
      <c r="AH9" s="122"/>
      <c r="AI9" s="122"/>
      <c r="AJ9" s="122"/>
      <c r="AK9" s="122"/>
      <c r="AL9" s="122"/>
    </row>
    <row r="10" spans="1:38" s="105" customFormat="1" ht="153" x14ac:dyDescent="0.35">
      <c r="A10" s="110">
        <f>'2 Risikoanalyse'!A11</f>
        <v>3</v>
      </c>
      <c r="B10" s="322" t="str">
        <f>'2 Risikoanalyse'!B11</f>
        <v xml:space="preserve">Multipipetter kontrolleres ved ett volum per spiss, 10 innveiinger per spiss. Fare for at 
1) feil ved andre volum ikke oppdages
2) feil oppstår etter &gt; 10 pipetteringer
3) pipetten ikke godkjennes på grunnnlag av kontrollen
Pkt 1 og 2) påvirker analysresultat (A-pipette)
</v>
      </c>
      <c r="C10" s="223">
        <f>'2 Risikoanalyse'!O11</f>
        <v>4</v>
      </c>
      <c r="D10" s="224">
        <f>'2 Risikoanalyse'!P11</f>
        <v>0</v>
      </c>
      <c r="E10" s="226">
        <f>'2 Risikoanalyse'!Q11</f>
        <v>0</v>
      </c>
      <c r="F10" s="103">
        <f>'2 Risikoanalyse'!R11</f>
        <v>0</v>
      </c>
      <c r="G10" s="119" t="str">
        <f>'4 Handlingsplan'!G10</f>
        <v>Oppdatere PS 13</v>
      </c>
      <c r="H10" s="119" t="str">
        <f>'4 Handlingsplan'!J10</f>
        <v>SD/FEA</v>
      </c>
      <c r="I10" s="119">
        <f>'4 Handlingsplan'!K10</f>
        <v>0</v>
      </c>
      <c r="J10" s="117">
        <f>'4 Handlingsplan'!L10</f>
        <v>0</v>
      </c>
      <c r="K10" s="99"/>
      <c r="L10" s="99"/>
      <c r="M10" s="5"/>
      <c r="N10" s="6"/>
      <c r="O10" s="6"/>
      <c r="P10" s="6"/>
      <c r="Q10" s="7"/>
      <c r="R10" s="5"/>
      <c r="S10" s="6"/>
      <c r="T10" s="6"/>
      <c r="U10" s="6"/>
      <c r="V10" s="7"/>
      <c r="W10" s="220">
        <f>IF(SUM(M10:Q10)*SUM(R10:V10)&lt;=4,SUM(M10:Q10)*SUM(R10:V10),0)</f>
        <v>0</v>
      </c>
      <c r="X10" s="222">
        <f>IF(W10+Y10=0,SUM(M10:Q10)*SUM(R10:V10),0)</f>
        <v>0</v>
      </c>
      <c r="Y10" s="225">
        <f>IF(SUM(M10:Q10)*SUM(R10:V10)&gt;14,SUM(M10:Q10)*SUM(R10:V10),0)</f>
        <v>0</v>
      </c>
      <c r="Z10" s="14"/>
      <c r="AC10" s="122"/>
      <c r="AD10" s="122"/>
      <c r="AE10" s="452"/>
      <c r="AF10" s="122"/>
      <c r="AG10" s="122"/>
      <c r="AH10" s="122"/>
      <c r="AI10" s="122"/>
      <c r="AJ10" s="122"/>
      <c r="AK10" s="122"/>
      <c r="AL10" s="122"/>
    </row>
    <row r="11" spans="1:38" s="105" customFormat="1" ht="89.25" x14ac:dyDescent="0.35">
      <c r="A11" s="110">
        <f>'2 Risikoanalyse'!A12</f>
        <v>4</v>
      </c>
      <c r="B11" s="102" t="str">
        <f>'2 Risikoanalyse'!B12</f>
        <v>8 og 12 kanalers pipetter sendes til kalibrering fordi det er problematisk å håndtere disse i vekt. Fare for at det ikke er tilstrekkelig å sende disse inn til kontroll/kalibrering annen hvert år.</v>
      </c>
      <c r="C11" s="223">
        <f>'2 Risikoanalyse'!O13</f>
        <v>2</v>
      </c>
      <c r="D11" s="224">
        <f>'2 Risikoanalyse'!P13</f>
        <v>0</v>
      </c>
      <c r="E11" s="226">
        <f>'2 Risikoanalyse'!Q13</f>
        <v>0</v>
      </c>
      <c r="F11" s="103">
        <f>'2 Risikoanalyse'!R13</f>
        <v>0</v>
      </c>
      <c r="G11" s="119" t="str">
        <f>'4 Handlingsplan'!G11</f>
        <v>Tiltak ikke nødvendig</v>
      </c>
      <c r="H11" s="119">
        <f>'4 Handlingsplan'!J11</f>
        <v>0</v>
      </c>
      <c r="I11" s="119">
        <f>'4 Handlingsplan'!K11</f>
        <v>0</v>
      </c>
      <c r="J11" s="117">
        <f>'4 Handlingsplan'!L11</f>
        <v>0</v>
      </c>
      <c r="K11" s="99"/>
      <c r="L11" s="99"/>
      <c r="M11" s="5"/>
      <c r="N11" s="6"/>
      <c r="O11" s="6"/>
      <c r="P11" s="6"/>
      <c r="Q11" s="7"/>
      <c r="R11" s="5"/>
      <c r="S11" s="6"/>
      <c r="T11" s="6"/>
      <c r="U11" s="6"/>
      <c r="V11" s="7"/>
      <c r="W11" s="220">
        <f>IF(SUM(M11:Q11)*SUM(R11:V11)&lt;=4,SUM(M11:Q11)*SUM(R11:V11),0)</f>
        <v>0</v>
      </c>
      <c r="X11" s="222">
        <f>IF(W11+Y11=0,SUM(M11:Q11)*SUM(R11:V11),0)</f>
        <v>0</v>
      </c>
      <c r="Y11" s="225">
        <f>IF(SUM(M11:Q11)*SUM(R11:V11)&gt;14,SUM(M11:Q11)*SUM(R11:V11),0)</f>
        <v>0</v>
      </c>
      <c r="Z11" s="14"/>
      <c r="AC11" s="122"/>
      <c r="AD11" s="122"/>
      <c r="AE11" s="452"/>
      <c r="AF11" s="122"/>
      <c r="AG11" s="122"/>
      <c r="AH11" s="122"/>
      <c r="AI11" s="122"/>
      <c r="AJ11" s="122"/>
      <c r="AK11" s="122"/>
      <c r="AL11" s="122"/>
    </row>
    <row r="12" spans="1:38" s="105" customFormat="1" ht="51" x14ac:dyDescent="0.35">
      <c r="A12" s="110">
        <f>'2 Risikoanalyse'!A13</f>
        <v>5</v>
      </c>
      <c r="B12" s="102" t="str">
        <f>'2 Risikoanalyse'!B13</f>
        <v>Feil beregning av impresisjon og riktighet. Fare for feil utregning og godkjenning/underkjenning av pipette på feil grunnlag.</v>
      </c>
      <c r="C12" s="223">
        <f>'2 Risikoanalyse'!O14</f>
        <v>4</v>
      </c>
      <c r="D12" s="224">
        <f>'2 Risikoanalyse'!P14</f>
        <v>0</v>
      </c>
      <c r="E12" s="226">
        <f>'2 Risikoanalyse'!Q14</f>
        <v>0</v>
      </c>
      <c r="F12" s="103">
        <f>'2 Risikoanalyse'!R14</f>
        <v>0</v>
      </c>
      <c r="G12" s="119" t="str">
        <f>'4 Handlingsplan'!G12</f>
        <v>Tiltak ikke nødvendig</v>
      </c>
      <c r="H12" s="119">
        <f>'4 Handlingsplan'!J12</f>
        <v>0</v>
      </c>
      <c r="I12" s="119">
        <f>'4 Handlingsplan'!K12</f>
        <v>0</v>
      </c>
      <c r="J12" s="117">
        <f>'4 Handlingsplan'!L12</f>
        <v>0</v>
      </c>
      <c r="K12" s="99"/>
      <c r="L12" s="99"/>
      <c r="M12" s="5"/>
      <c r="N12" s="6"/>
      <c r="O12" s="6"/>
      <c r="P12" s="6"/>
      <c r="Q12" s="7"/>
      <c r="R12" s="5"/>
      <c r="S12" s="6"/>
      <c r="T12" s="6"/>
      <c r="U12" s="6"/>
      <c r="V12" s="7"/>
      <c r="W12" s="220">
        <f t="shared" si="0"/>
        <v>0</v>
      </c>
      <c r="X12" s="222">
        <f t="shared" si="1"/>
        <v>0</v>
      </c>
      <c r="Y12" s="225">
        <f t="shared" si="2"/>
        <v>0</v>
      </c>
      <c r="Z12" s="14"/>
      <c r="AC12" s="122"/>
      <c r="AD12" s="122"/>
      <c r="AE12" s="452"/>
      <c r="AF12" s="122"/>
      <c r="AG12" s="122"/>
      <c r="AH12" s="122"/>
      <c r="AI12" s="122"/>
      <c r="AJ12" s="122"/>
      <c r="AK12" s="122"/>
      <c r="AL12" s="122"/>
    </row>
    <row r="13" spans="1:38" s="105" customFormat="1" ht="51" x14ac:dyDescent="0.35">
      <c r="A13" s="110">
        <f>'2 Risikoanalyse'!A14</f>
        <v>6</v>
      </c>
      <c r="B13" s="102" t="str">
        <f>'2 Risikoanalyse'!B14</f>
        <v xml:space="preserve">Pipettenes bidrag til analysenes variasjon (CV%) er såpass stor at den totale måleusikkerheten blir for stor for enkelte analyser. </v>
      </c>
      <c r="C13" s="223">
        <f>'2 Risikoanalyse'!O15</f>
        <v>2</v>
      </c>
      <c r="D13" s="224">
        <f>'2 Risikoanalyse'!P15</f>
        <v>0</v>
      </c>
      <c r="E13" s="226">
        <f>'2 Risikoanalyse'!Q15</f>
        <v>0</v>
      </c>
      <c r="F13" s="103">
        <f>'2 Risikoanalyse'!R15</f>
        <v>0</v>
      </c>
      <c r="G13" s="119" t="str">
        <f>'4 Handlingsplan'!G13</f>
        <v>Tiltak ikke nødvendig</v>
      </c>
      <c r="H13" s="119">
        <f>'4 Handlingsplan'!J13</f>
        <v>0</v>
      </c>
      <c r="I13" s="119">
        <f>'4 Handlingsplan'!K13</f>
        <v>0</v>
      </c>
      <c r="J13" s="117">
        <f>'4 Handlingsplan'!L13</f>
        <v>0</v>
      </c>
      <c r="K13" s="99"/>
      <c r="L13" s="99"/>
      <c r="M13" s="5"/>
      <c r="N13" s="6"/>
      <c r="O13" s="6"/>
      <c r="P13" s="6"/>
      <c r="Q13" s="7"/>
      <c r="R13" s="5"/>
      <c r="S13" s="6"/>
      <c r="T13" s="6"/>
      <c r="U13" s="6"/>
      <c r="V13" s="7"/>
      <c r="W13" s="220">
        <f t="shared" si="0"/>
        <v>0</v>
      </c>
      <c r="X13" s="222">
        <f t="shared" si="1"/>
        <v>0</v>
      </c>
      <c r="Y13" s="225">
        <f t="shared" si="2"/>
        <v>0</v>
      </c>
      <c r="Z13" s="14"/>
      <c r="AC13" s="122"/>
      <c r="AD13" s="122"/>
      <c r="AE13" s="452"/>
      <c r="AF13" s="122"/>
      <c r="AG13" s="122"/>
      <c r="AH13" s="122"/>
      <c r="AI13" s="122"/>
      <c r="AJ13" s="122"/>
      <c r="AK13" s="122"/>
      <c r="AL13" s="122"/>
    </row>
    <row r="14" spans="1:38" s="105" customFormat="1" ht="76.5" x14ac:dyDescent="0.35">
      <c r="A14" s="110">
        <f>'2 Risikoanalyse'!A15</f>
        <v>7</v>
      </c>
      <c r="B14" s="102" t="str">
        <f>'2 Risikoanalyse'!B15</f>
        <v>Fare for at pipetter som ikke er kontrollert brukes. Feil ved tillaging av kalibrato/standard/kontroll eller ved pipettering av kalibrator, standard, kontroller og prøver.</v>
      </c>
      <c r="C14" s="223">
        <f>'2 Risikoanalyse'!O16</f>
        <v>2</v>
      </c>
      <c r="D14" s="224">
        <f>'2 Risikoanalyse'!P16</f>
        <v>0</v>
      </c>
      <c r="E14" s="226">
        <f>'2 Risikoanalyse'!Q16</f>
        <v>0</v>
      </c>
      <c r="F14" s="103">
        <f>'2 Risikoanalyse'!R16</f>
        <v>0</v>
      </c>
      <c r="G14" s="119" t="str">
        <f>'4 Handlingsplan'!G14</f>
        <v>Oppdatere PS 13</v>
      </c>
      <c r="H14" s="119" t="str">
        <f>'4 Handlingsplan'!J14</f>
        <v>SD/FEA</v>
      </c>
      <c r="I14" s="119">
        <f>'4 Handlingsplan'!K14</f>
        <v>0</v>
      </c>
      <c r="J14" s="117">
        <f>'4 Handlingsplan'!L14</f>
        <v>0</v>
      </c>
      <c r="K14" s="99"/>
      <c r="L14" s="99"/>
      <c r="M14" s="5"/>
      <c r="N14" s="6"/>
      <c r="O14" s="6"/>
      <c r="P14" s="6"/>
      <c r="Q14" s="7"/>
      <c r="R14" s="5"/>
      <c r="S14" s="6"/>
      <c r="T14" s="6"/>
      <c r="U14" s="6"/>
      <c r="V14" s="7"/>
      <c r="W14" s="220">
        <f t="shared" si="0"/>
        <v>0</v>
      </c>
      <c r="X14" s="222">
        <f t="shared" si="1"/>
        <v>0</v>
      </c>
      <c r="Y14" s="225">
        <f t="shared" si="2"/>
        <v>0</v>
      </c>
      <c r="Z14" s="14"/>
      <c r="AC14" s="122"/>
      <c r="AD14" s="122"/>
      <c r="AE14" s="452"/>
      <c r="AF14" s="122"/>
      <c r="AG14" s="122"/>
      <c r="AH14" s="122"/>
      <c r="AI14" s="122"/>
      <c r="AJ14" s="122"/>
      <c r="AK14" s="122"/>
      <c r="AL14" s="122"/>
    </row>
    <row r="15" spans="1:38" s="105" customFormat="1" ht="89.25" x14ac:dyDescent="0.35">
      <c r="A15" s="110">
        <f>'2 Risikoanalyse'!A16</f>
        <v>8</v>
      </c>
      <c r="B15" s="102" t="str">
        <f>'2 Risikoanalyse'!B16</f>
        <v xml:space="preserve">Ved tillaging av kalibratorer/ standarder/ kontroller og pippetering av kalibrator/standard/kontroller/prøver kan feilprosenten fra pipetten gi stort utslag på det endelige prøvesvarets riktighet. </v>
      </c>
      <c r="C15" s="223">
        <f>'2 Risikoanalyse'!O17</f>
        <v>2</v>
      </c>
      <c r="D15" s="224"/>
      <c r="E15" s="226"/>
      <c r="F15" s="103"/>
      <c r="G15" s="119" t="str">
        <f>'4 Handlingsplan'!G15</f>
        <v>Oppdatere PS 13</v>
      </c>
      <c r="H15" s="119" t="str">
        <f>'4 Handlingsplan'!J15</f>
        <v>SD/FEA</v>
      </c>
      <c r="I15" s="119">
        <f>'4 Handlingsplan'!K15</f>
        <v>0</v>
      </c>
      <c r="J15" s="117">
        <f>'4 Handlingsplan'!L15</f>
        <v>0</v>
      </c>
      <c r="K15" s="99"/>
      <c r="L15" s="99"/>
      <c r="M15" s="5"/>
      <c r="N15" s="6"/>
      <c r="O15" s="6"/>
      <c r="P15" s="6"/>
      <c r="Q15" s="7"/>
      <c r="R15" s="5"/>
      <c r="S15" s="6"/>
      <c r="T15" s="6"/>
      <c r="U15" s="6"/>
      <c r="V15" s="7"/>
      <c r="W15" s="220">
        <f t="shared" si="0"/>
        <v>0</v>
      </c>
      <c r="X15" s="222">
        <f t="shared" si="1"/>
        <v>0</v>
      </c>
      <c r="Y15" s="225">
        <f t="shared" si="2"/>
        <v>0</v>
      </c>
      <c r="Z15" s="14"/>
      <c r="AC15" s="122"/>
      <c r="AD15" s="122"/>
      <c r="AE15" s="452"/>
      <c r="AF15" s="122"/>
      <c r="AG15" s="122"/>
      <c r="AH15" s="122"/>
      <c r="AI15" s="122"/>
      <c r="AJ15" s="122"/>
      <c r="AK15" s="122"/>
      <c r="AL15" s="122"/>
    </row>
    <row r="16" spans="1:38" s="105" customFormat="1" ht="89.25" x14ac:dyDescent="0.35">
      <c r="A16" s="110">
        <f>'2 Risikoanalyse'!A17</f>
        <v>10</v>
      </c>
      <c r="B16" s="102" t="str">
        <f>'2 Risikoanalyse'!B17</f>
        <v>Det testes kun repeterbarhet, ikke reproduserbarhet ved intern pipettekontroll. Dette samsvarer ikke med hvordan pipetten brukes ved analyseoppsett og dermed fare for falsk for lav impresisjon.</v>
      </c>
      <c r="C16" s="223">
        <f>'2 Risikoanalyse'!O17</f>
        <v>2</v>
      </c>
      <c r="D16" s="224">
        <f>'2 Risikoanalyse'!P17</f>
        <v>0</v>
      </c>
      <c r="E16" s="226">
        <f>'2 Risikoanalyse'!Q17</f>
        <v>0</v>
      </c>
      <c r="F16" s="103">
        <f>'2 Risikoanalyse'!R17</f>
        <v>0</v>
      </c>
      <c r="G16" s="119" t="str">
        <f>'4 Handlingsplan'!G16</f>
        <v>Tiltak ikke nødvendig</v>
      </c>
      <c r="H16" s="119">
        <f>'4 Handlingsplan'!J16</f>
        <v>0</v>
      </c>
      <c r="I16" s="119">
        <f>'4 Handlingsplan'!K16</f>
        <v>0</v>
      </c>
      <c r="J16" s="117">
        <f>'4 Handlingsplan'!L16</f>
        <v>0</v>
      </c>
      <c r="K16" s="99"/>
      <c r="L16" s="99"/>
      <c r="M16" s="5"/>
      <c r="N16" s="6"/>
      <c r="O16" s="6"/>
      <c r="P16" s="6"/>
      <c r="Q16" s="7"/>
      <c r="R16" s="5"/>
      <c r="S16" s="6"/>
      <c r="T16" s="6"/>
      <c r="U16" s="6"/>
      <c r="V16" s="7"/>
      <c r="W16" s="220">
        <f t="shared" si="0"/>
        <v>0</v>
      </c>
      <c r="X16" s="222">
        <f t="shared" si="1"/>
        <v>0</v>
      </c>
      <c r="Y16" s="225">
        <f t="shared" si="2"/>
        <v>0</v>
      </c>
      <c r="Z16" s="14"/>
      <c r="AC16" s="122"/>
      <c r="AD16" s="122"/>
      <c r="AE16" s="452"/>
      <c r="AF16" s="122"/>
      <c r="AG16" s="122"/>
      <c r="AH16" s="122"/>
      <c r="AI16" s="122"/>
      <c r="AJ16" s="122"/>
      <c r="AK16" s="122"/>
      <c r="AL16" s="122"/>
    </row>
    <row r="17" spans="1:38" s="105" customFormat="1" ht="51" x14ac:dyDescent="0.35">
      <c r="A17" s="110">
        <f>'2 Risikoanalyse'!A18</f>
        <v>11</v>
      </c>
      <c r="B17" s="102" t="str">
        <f>'2 Risikoanalyse'!B18</f>
        <v>Det korrigeres ikke for temperatur eller luftfuktighet. Dette kan gi bias ved kontroll av pipetten.</v>
      </c>
      <c r="C17" s="223">
        <f>'2 Risikoanalyse'!O18</f>
        <v>2</v>
      </c>
      <c r="D17" s="224">
        <f>'2 Risikoanalyse'!P18</f>
        <v>0</v>
      </c>
      <c r="E17" s="226">
        <f>'2 Risikoanalyse'!Q18</f>
        <v>0</v>
      </c>
      <c r="F17" s="103">
        <f>'2 Risikoanalyse'!R18</f>
        <v>0</v>
      </c>
      <c r="G17" s="119" t="str">
        <f>'4 Handlingsplan'!G17</f>
        <v>Tiltak ikke nødvendig</v>
      </c>
      <c r="H17" s="119">
        <f>'4 Handlingsplan'!J17</f>
        <v>0</v>
      </c>
      <c r="I17" s="119">
        <f>'4 Handlingsplan'!K17</f>
        <v>0</v>
      </c>
      <c r="J17" s="117">
        <f>'4 Handlingsplan'!L17</f>
        <v>0</v>
      </c>
      <c r="K17" s="99"/>
      <c r="L17" s="99"/>
      <c r="M17" s="5"/>
      <c r="N17" s="6"/>
      <c r="O17" s="6"/>
      <c r="P17" s="6"/>
      <c r="Q17" s="7"/>
      <c r="R17" s="5"/>
      <c r="S17" s="6"/>
      <c r="T17" s="6"/>
      <c r="U17" s="6"/>
      <c r="V17" s="7"/>
      <c r="W17" s="220">
        <f t="shared" si="0"/>
        <v>0</v>
      </c>
      <c r="X17" s="222">
        <f t="shared" si="1"/>
        <v>0</v>
      </c>
      <c r="Y17" s="225">
        <f t="shared" si="2"/>
        <v>0</v>
      </c>
      <c r="Z17" s="14"/>
      <c r="AC17" s="122"/>
      <c r="AD17" s="122"/>
      <c r="AE17" s="452"/>
      <c r="AF17" s="122"/>
      <c r="AG17" s="122"/>
      <c r="AH17" s="122"/>
      <c r="AI17" s="122"/>
      <c r="AJ17" s="122"/>
      <c r="AK17" s="122"/>
      <c r="AL17" s="122"/>
    </row>
    <row r="18" spans="1:38" s="105" customFormat="1" ht="89.25" x14ac:dyDescent="0.35">
      <c r="A18" s="110">
        <f>'2 Risikoanalyse'!A19</f>
        <v>12</v>
      </c>
      <c r="B18" s="102" t="str">
        <f>'2 Risikoanalyse'!B19</f>
        <v>Pipetten kontrolleres ved feil volum ved ekstern kalibrering. Kontroll utført eksternt viser feil for lav impresisjon og bias ifht hva det ville gjort ved pipettens reelle bruksvolum. Pipetten godkjennes på feil grunnlag.</v>
      </c>
      <c r="C18" s="223">
        <f>'2 Risikoanalyse'!O19</f>
        <v>0</v>
      </c>
      <c r="D18" s="224">
        <f>'2 Risikoanalyse'!P19</f>
        <v>6</v>
      </c>
      <c r="E18" s="226">
        <f>'2 Risikoanalyse'!Q19</f>
        <v>0</v>
      </c>
      <c r="F18" s="103">
        <f>'2 Risikoanalyse'!R19</f>
        <v>0</v>
      </c>
      <c r="G18" s="119" t="str">
        <f>'4 Handlingsplan'!G18</f>
        <v>Intern kontroll av pipetter</v>
      </c>
      <c r="H18" s="119" t="str">
        <f>'4 Handlingsplan'!J18</f>
        <v>alle</v>
      </c>
      <c r="I18" s="119">
        <f>'4 Handlingsplan'!K18</f>
        <v>0</v>
      </c>
      <c r="J18" s="117">
        <f>'4 Handlingsplan'!L18</f>
        <v>0</v>
      </c>
      <c r="K18" s="99"/>
      <c r="L18" s="99"/>
      <c r="M18" s="5"/>
      <c r="N18" s="6"/>
      <c r="O18" s="6"/>
      <c r="P18" s="6"/>
      <c r="Q18" s="7"/>
      <c r="R18" s="5"/>
      <c r="S18" s="6"/>
      <c r="T18" s="6"/>
      <c r="U18" s="6"/>
      <c r="V18" s="7"/>
      <c r="W18" s="220">
        <f t="shared" ref="W18:W27" si="3">IF(SUM(M18:Q18)*SUM(R18:V18)&lt;=4,SUM(M18:Q18)*SUM(R18:V18),0)</f>
        <v>0</v>
      </c>
      <c r="X18" s="222">
        <f t="shared" ref="X18:X27" si="4">IF(W18+Y18=0,SUM(M18:Q18)*SUM(R18:V18),0)</f>
        <v>0</v>
      </c>
      <c r="Y18" s="225">
        <f t="shared" ref="Y18:Y27" si="5">IF(SUM(M18:Q18)*SUM(R18:V18)&gt;14,SUM(M18:Q18)*SUM(R18:V18),0)</f>
        <v>0</v>
      </c>
      <c r="Z18" s="14"/>
      <c r="AC18" s="122"/>
      <c r="AD18" s="122"/>
      <c r="AE18" s="122"/>
      <c r="AF18" s="122"/>
      <c r="AG18" s="122"/>
      <c r="AH18" s="122"/>
      <c r="AI18" s="122"/>
      <c r="AJ18" s="122"/>
      <c r="AK18" s="122"/>
      <c r="AL18" s="122"/>
    </row>
    <row r="19" spans="1:38" s="105" customFormat="1" ht="76.5" x14ac:dyDescent="0.35">
      <c r="A19" s="110">
        <f>'2 Risikoanalyse'!A20</f>
        <v>13</v>
      </c>
      <c r="B19" s="102" t="str">
        <f>'2 Risikoanalyse'!B20</f>
        <v>Transport av pipetter fra ekstern kalibrering tilbake til laboratoriet utgjør en risiko for feil behandling/ skader på pipetten. Pipetten har en bias på grunn av dette.</v>
      </c>
      <c r="C19" s="223">
        <f>'2 Risikoanalyse'!O21</f>
        <v>0</v>
      </c>
      <c r="D19" s="224">
        <f>'2 Risikoanalyse'!P20</f>
        <v>6</v>
      </c>
      <c r="E19" s="226">
        <f>'2 Risikoanalyse'!Q21</f>
        <v>0</v>
      </c>
      <c r="F19" s="103">
        <f>'2 Risikoanalyse'!R21</f>
        <v>0</v>
      </c>
      <c r="G19" s="119" t="str">
        <f>'4 Handlingsplan'!G19</f>
        <v>Intern kontroll av pipetter</v>
      </c>
      <c r="H19" s="119" t="str">
        <f>'4 Handlingsplan'!J19</f>
        <v>alle</v>
      </c>
      <c r="I19" s="119">
        <f>'4 Handlingsplan'!K19</f>
        <v>0</v>
      </c>
      <c r="J19" s="117">
        <f>'4 Handlingsplan'!L19</f>
        <v>0</v>
      </c>
      <c r="K19" s="99"/>
      <c r="L19" s="99"/>
      <c r="M19" s="5"/>
      <c r="N19" s="6"/>
      <c r="O19" s="6"/>
      <c r="P19" s="6"/>
      <c r="Q19" s="7"/>
      <c r="R19" s="5"/>
      <c r="S19" s="6"/>
      <c r="T19" s="6"/>
      <c r="U19" s="6"/>
      <c r="V19" s="7"/>
      <c r="W19" s="220">
        <f t="shared" si="3"/>
        <v>0</v>
      </c>
      <c r="X19" s="222">
        <f t="shared" si="4"/>
        <v>0</v>
      </c>
      <c r="Y19" s="225">
        <f t="shared" si="5"/>
        <v>0</v>
      </c>
      <c r="Z19" s="14"/>
      <c r="AC19" s="122"/>
      <c r="AD19" s="122"/>
      <c r="AE19" s="122"/>
      <c r="AF19" s="122"/>
      <c r="AG19" s="122"/>
      <c r="AH19" s="122"/>
      <c r="AI19" s="122"/>
      <c r="AJ19" s="122"/>
      <c r="AK19" s="122"/>
      <c r="AL19" s="122"/>
    </row>
    <row r="20" spans="1:38" s="105" customFormat="1" ht="140.25" x14ac:dyDescent="0.35">
      <c r="A20" s="110">
        <f>'2 Risikoanalyse'!A21</f>
        <v>14</v>
      </c>
      <c r="B20" s="328">
        <f>'2 Risikoanalyse'!B21</f>
        <v>0</v>
      </c>
      <c r="C20" s="223">
        <f>'2 Risikoanalyse'!O22</f>
        <v>0</v>
      </c>
      <c r="D20" s="224">
        <f>'2 Risikoanalyse'!P22</f>
        <v>0</v>
      </c>
      <c r="E20" s="226">
        <f>'2 Risikoanalyse'!Q22</f>
        <v>0</v>
      </c>
      <c r="F20" s="103">
        <f>'2 Risikoanalyse'!R22</f>
        <v>0</v>
      </c>
      <c r="G20" s="119" t="str">
        <f>'4 Handlingsplan'!G20</f>
        <v>Intern kontroll av pipetter</v>
      </c>
      <c r="H20" s="119" t="str">
        <f>'4 Handlingsplan'!J20</f>
        <v>alle</v>
      </c>
      <c r="I20" s="119">
        <f>'4 Handlingsplan'!K20</f>
        <v>0</v>
      </c>
      <c r="J20" s="117">
        <f>'4 Handlingsplan'!L20</f>
        <v>0</v>
      </c>
      <c r="K20" s="99"/>
      <c r="L20" s="99"/>
      <c r="M20" s="5"/>
      <c r="N20" s="6"/>
      <c r="O20" s="6"/>
      <c r="P20" s="6"/>
      <c r="Q20" s="7"/>
      <c r="R20" s="5"/>
      <c r="S20" s="6"/>
      <c r="T20" s="6"/>
      <c r="U20" s="6"/>
      <c r="V20" s="7"/>
      <c r="W20" s="220">
        <f t="shared" si="3"/>
        <v>0</v>
      </c>
      <c r="X20" s="222">
        <f t="shared" si="4"/>
        <v>0</v>
      </c>
      <c r="Y20" s="225">
        <f t="shared" si="5"/>
        <v>0</v>
      </c>
      <c r="Z20" s="14"/>
      <c r="AC20" s="122"/>
      <c r="AD20" s="122"/>
      <c r="AE20" s="122"/>
      <c r="AF20" s="122"/>
      <c r="AG20" s="122"/>
      <c r="AH20" s="122"/>
      <c r="AI20" s="122"/>
      <c r="AJ20" s="122"/>
      <c r="AK20" s="122"/>
      <c r="AL20" s="122"/>
    </row>
    <row r="21" spans="1:38" s="105" customFormat="1" ht="15" x14ac:dyDescent="0.35">
      <c r="A21" s="110">
        <f>'2 Risikoanalyse'!A23</f>
        <v>16</v>
      </c>
      <c r="B21" s="102">
        <f>'2 Risikoanalyse'!B23</f>
        <v>0</v>
      </c>
      <c r="C21" s="223">
        <f>'2 Risikoanalyse'!O23</f>
        <v>0</v>
      </c>
      <c r="D21" s="224">
        <f>'2 Risikoanalyse'!P23</f>
        <v>0</v>
      </c>
      <c r="E21" s="226">
        <f>'2 Risikoanalyse'!Q23</f>
        <v>0</v>
      </c>
      <c r="F21" s="103">
        <f>'2 Risikoanalyse'!R23</f>
        <v>0</v>
      </c>
      <c r="G21" s="119">
        <f>'4 Handlingsplan'!G21</f>
        <v>0</v>
      </c>
      <c r="H21" s="119">
        <f>'4 Handlingsplan'!J21</f>
        <v>0</v>
      </c>
      <c r="I21" s="119">
        <f>'4 Handlingsplan'!K21</f>
        <v>0</v>
      </c>
      <c r="J21" s="117">
        <f>'4 Handlingsplan'!L21</f>
        <v>0</v>
      </c>
      <c r="K21" s="99"/>
      <c r="L21" s="99"/>
      <c r="M21" s="5"/>
      <c r="N21" s="6"/>
      <c r="O21" s="6"/>
      <c r="P21" s="6"/>
      <c r="Q21" s="7"/>
      <c r="R21" s="5"/>
      <c r="S21" s="6"/>
      <c r="T21" s="6"/>
      <c r="U21" s="6"/>
      <c r="V21" s="7"/>
      <c r="W21" s="220">
        <f t="shared" si="3"/>
        <v>0</v>
      </c>
      <c r="X21" s="222">
        <f t="shared" si="4"/>
        <v>0</v>
      </c>
      <c r="Y21" s="225">
        <f t="shared" si="5"/>
        <v>0</v>
      </c>
      <c r="Z21" s="14"/>
      <c r="AC21" s="122"/>
      <c r="AD21" s="122"/>
      <c r="AE21" s="122"/>
      <c r="AF21" s="122"/>
      <c r="AG21" s="122"/>
      <c r="AH21" s="122"/>
      <c r="AI21" s="122"/>
      <c r="AJ21" s="122"/>
      <c r="AK21" s="122"/>
      <c r="AL21" s="122"/>
    </row>
    <row r="22" spans="1:38" s="105" customFormat="1" ht="15" x14ac:dyDescent="0.35">
      <c r="A22" s="110">
        <f>'2 Risikoanalyse'!A24</f>
        <v>17</v>
      </c>
      <c r="B22" s="102">
        <f>'2 Risikoanalyse'!B24</f>
        <v>0</v>
      </c>
      <c r="C22" s="223">
        <f>'2 Risikoanalyse'!O24</f>
        <v>0</v>
      </c>
      <c r="D22" s="224">
        <f>'2 Risikoanalyse'!P24</f>
        <v>0</v>
      </c>
      <c r="E22" s="226">
        <f>'2 Risikoanalyse'!Q24</f>
        <v>0</v>
      </c>
      <c r="F22" s="103">
        <f>'2 Risikoanalyse'!R24</f>
        <v>0</v>
      </c>
      <c r="G22" s="119">
        <f>'4 Handlingsplan'!G22</f>
        <v>0</v>
      </c>
      <c r="H22" s="119">
        <f>'4 Handlingsplan'!J22</f>
        <v>0</v>
      </c>
      <c r="I22" s="119">
        <f>'4 Handlingsplan'!K22</f>
        <v>0</v>
      </c>
      <c r="J22" s="117">
        <f>'4 Handlingsplan'!L22</f>
        <v>0</v>
      </c>
      <c r="K22" s="99"/>
      <c r="L22" s="99"/>
      <c r="M22" s="5"/>
      <c r="N22" s="6"/>
      <c r="O22" s="6"/>
      <c r="P22" s="6"/>
      <c r="Q22" s="7"/>
      <c r="R22" s="5"/>
      <c r="S22" s="6"/>
      <c r="T22" s="6"/>
      <c r="U22" s="6"/>
      <c r="V22" s="7"/>
      <c r="W22" s="220">
        <f t="shared" si="3"/>
        <v>0</v>
      </c>
      <c r="X22" s="222">
        <f t="shared" si="4"/>
        <v>0</v>
      </c>
      <c r="Y22" s="225">
        <f t="shared" si="5"/>
        <v>0</v>
      </c>
      <c r="Z22" s="14"/>
      <c r="AC22" s="122"/>
      <c r="AD22" s="122"/>
      <c r="AE22" s="122"/>
      <c r="AF22" s="122"/>
      <c r="AG22" s="122"/>
      <c r="AH22" s="122"/>
      <c r="AI22" s="122"/>
      <c r="AJ22" s="122"/>
      <c r="AK22" s="122"/>
      <c r="AL22" s="122"/>
    </row>
    <row r="23" spans="1:38" s="105" customFormat="1" ht="15" x14ac:dyDescent="0.35">
      <c r="A23" s="110">
        <f>'2 Risikoanalyse'!A25</f>
        <v>18</v>
      </c>
      <c r="B23" s="102">
        <f>'2 Risikoanalyse'!B25</f>
        <v>0</v>
      </c>
      <c r="C23" s="223">
        <f>'2 Risikoanalyse'!O25</f>
        <v>0</v>
      </c>
      <c r="D23" s="224">
        <f>'2 Risikoanalyse'!P25</f>
        <v>0</v>
      </c>
      <c r="E23" s="226">
        <f>'2 Risikoanalyse'!Q25</f>
        <v>0</v>
      </c>
      <c r="F23" s="103">
        <f>'2 Risikoanalyse'!R25</f>
        <v>0</v>
      </c>
      <c r="G23" s="119">
        <f>'4 Handlingsplan'!G23</f>
        <v>0</v>
      </c>
      <c r="H23" s="119">
        <f>'4 Handlingsplan'!J23</f>
        <v>0</v>
      </c>
      <c r="I23" s="119">
        <f>'4 Handlingsplan'!K23</f>
        <v>0</v>
      </c>
      <c r="J23" s="117">
        <f>'4 Handlingsplan'!L23</f>
        <v>0</v>
      </c>
      <c r="K23" s="99"/>
      <c r="L23" s="99"/>
      <c r="M23" s="5"/>
      <c r="N23" s="6"/>
      <c r="O23" s="6"/>
      <c r="P23" s="6"/>
      <c r="Q23" s="7"/>
      <c r="R23" s="5"/>
      <c r="S23" s="6"/>
      <c r="T23" s="6"/>
      <c r="U23" s="6"/>
      <c r="V23" s="7"/>
      <c r="W23" s="220">
        <f t="shared" si="3"/>
        <v>0</v>
      </c>
      <c r="X23" s="222">
        <f t="shared" si="4"/>
        <v>0</v>
      </c>
      <c r="Y23" s="225">
        <f t="shared" si="5"/>
        <v>0</v>
      </c>
      <c r="Z23" s="14"/>
      <c r="AC23" s="122"/>
      <c r="AD23" s="122"/>
      <c r="AE23" s="122"/>
      <c r="AF23" s="122"/>
      <c r="AG23" s="122"/>
      <c r="AH23" s="122"/>
      <c r="AI23" s="122"/>
      <c r="AJ23" s="122"/>
      <c r="AK23" s="122"/>
      <c r="AL23" s="122"/>
    </row>
    <row r="24" spans="1:38" s="105" customFormat="1" ht="15" x14ac:dyDescent="0.35">
      <c r="A24" s="110">
        <f>'2 Risikoanalyse'!A26</f>
        <v>19</v>
      </c>
      <c r="B24" s="102">
        <f>'2 Risikoanalyse'!B26</f>
        <v>0</v>
      </c>
      <c r="C24" s="223">
        <f>'2 Risikoanalyse'!O26</f>
        <v>0</v>
      </c>
      <c r="D24" s="224">
        <f>'2 Risikoanalyse'!P26</f>
        <v>0</v>
      </c>
      <c r="E24" s="226">
        <f>'2 Risikoanalyse'!Q26</f>
        <v>0</v>
      </c>
      <c r="F24" s="103">
        <f>'2 Risikoanalyse'!R26</f>
        <v>0</v>
      </c>
      <c r="G24" s="119">
        <f>'4 Handlingsplan'!G24</f>
        <v>0</v>
      </c>
      <c r="H24" s="119">
        <f>'4 Handlingsplan'!J24</f>
        <v>0</v>
      </c>
      <c r="I24" s="119">
        <f>'4 Handlingsplan'!K24</f>
        <v>0</v>
      </c>
      <c r="J24" s="117">
        <f>'4 Handlingsplan'!L24</f>
        <v>0</v>
      </c>
      <c r="K24" s="99"/>
      <c r="L24" s="99"/>
      <c r="M24" s="5"/>
      <c r="N24" s="6"/>
      <c r="O24" s="6"/>
      <c r="P24" s="6"/>
      <c r="Q24" s="7"/>
      <c r="R24" s="5"/>
      <c r="S24" s="6"/>
      <c r="T24" s="6"/>
      <c r="U24" s="6"/>
      <c r="V24" s="7"/>
      <c r="W24" s="220">
        <f t="shared" si="3"/>
        <v>0</v>
      </c>
      <c r="X24" s="222">
        <f t="shared" si="4"/>
        <v>0</v>
      </c>
      <c r="Y24" s="225">
        <f t="shared" si="5"/>
        <v>0</v>
      </c>
      <c r="Z24" s="14"/>
      <c r="AC24" s="122"/>
      <c r="AD24" s="122"/>
      <c r="AE24" s="122"/>
      <c r="AF24" s="122"/>
      <c r="AG24" s="122"/>
      <c r="AH24" s="122"/>
      <c r="AI24" s="122"/>
      <c r="AJ24" s="122"/>
      <c r="AK24" s="122"/>
      <c r="AL24" s="122"/>
    </row>
    <row r="25" spans="1:38" s="105" customFormat="1" ht="15" x14ac:dyDescent="0.35">
      <c r="A25" s="110">
        <f>'2 Risikoanalyse'!A27</f>
        <v>20</v>
      </c>
      <c r="B25" s="102">
        <f>'2 Risikoanalyse'!B27</f>
        <v>0</v>
      </c>
      <c r="C25" s="223">
        <f>'2 Risikoanalyse'!O27</f>
        <v>0</v>
      </c>
      <c r="D25" s="224">
        <f>'2 Risikoanalyse'!P27</f>
        <v>0</v>
      </c>
      <c r="E25" s="226">
        <f>'2 Risikoanalyse'!Q27</f>
        <v>0</v>
      </c>
      <c r="F25" s="103">
        <f>'2 Risikoanalyse'!R27</f>
        <v>0</v>
      </c>
      <c r="G25" s="119">
        <f>'4 Handlingsplan'!G25</f>
        <v>0</v>
      </c>
      <c r="H25" s="119">
        <f>'4 Handlingsplan'!J25</f>
        <v>0</v>
      </c>
      <c r="I25" s="119">
        <f>'4 Handlingsplan'!K25</f>
        <v>0</v>
      </c>
      <c r="J25" s="117">
        <f>'4 Handlingsplan'!L25</f>
        <v>0</v>
      </c>
      <c r="K25" s="99"/>
      <c r="L25" s="99"/>
      <c r="M25" s="5"/>
      <c r="N25" s="6"/>
      <c r="O25" s="6"/>
      <c r="P25" s="6"/>
      <c r="Q25" s="7"/>
      <c r="R25" s="5"/>
      <c r="S25" s="6"/>
      <c r="T25" s="6"/>
      <c r="U25" s="6"/>
      <c r="V25" s="7"/>
      <c r="W25" s="220">
        <f t="shared" si="3"/>
        <v>0</v>
      </c>
      <c r="X25" s="222">
        <f t="shared" si="4"/>
        <v>0</v>
      </c>
      <c r="Y25" s="225">
        <f t="shared" si="5"/>
        <v>0</v>
      </c>
      <c r="Z25" s="14"/>
      <c r="AC25" s="122"/>
      <c r="AD25" s="122"/>
      <c r="AE25" s="122"/>
      <c r="AF25" s="122"/>
      <c r="AG25" s="122"/>
      <c r="AH25" s="122"/>
      <c r="AI25" s="122"/>
      <c r="AJ25" s="122"/>
      <c r="AK25" s="122"/>
      <c r="AL25" s="122"/>
    </row>
    <row r="26" spans="1:38" s="105" customFormat="1" ht="15" x14ac:dyDescent="0.35">
      <c r="A26" s="110">
        <f>'2 Risikoanalyse'!A28</f>
        <v>21</v>
      </c>
      <c r="B26" s="102">
        <f>'2 Risikoanalyse'!B28</f>
        <v>0</v>
      </c>
      <c r="C26" s="223">
        <f>'2 Risikoanalyse'!O28</f>
        <v>0</v>
      </c>
      <c r="D26" s="224">
        <f>'2 Risikoanalyse'!P28</f>
        <v>0</v>
      </c>
      <c r="E26" s="226">
        <f>'2 Risikoanalyse'!Q28</f>
        <v>0</v>
      </c>
      <c r="F26" s="103">
        <f>'2 Risikoanalyse'!R28</f>
        <v>0</v>
      </c>
      <c r="G26" s="119">
        <f>'4 Handlingsplan'!G26</f>
        <v>0</v>
      </c>
      <c r="H26" s="119">
        <f>'4 Handlingsplan'!J26</f>
        <v>0</v>
      </c>
      <c r="I26" s="119">
        <f>'4 Handlingsplan'!K26</f>
        <v>0</v>
      </c>
      <c r="J26" s="117">
        <f>'4 Handlingsplan'!L26</f>
        <v>0</v>
      </c>
      <c r="K26" s="99"/>
      <c r="L26" s="99"/>
      <c r="M26" s="5"/>
      <c r="N26" s="6"/>
      <c r="O26" s="6"/>
      <c r="P26" s="6"/>
      <c r="Q26" s="7"/>
      <c r="R26" s="5"/>
      <c r="S26" s="6"/>
      <c r="T26" s="6"/>
      <c r="U26" s="6"/>
      <c r="V26" s="7"/>
      <c r="W26" s="220">
        <f t="shared" si="3"/>
        <v>0</v>
      </c>
      <c r="X26" s="222">
        <f t="shared" si="4"/>
        <v>0</v>
      </c>
      <c r="Y26" s="225">
        <f t="shared" si="5"/>
        <v>0</v>
      </c>
      <c r="Z26" s="14"/>
      <c r="AC26" s="122"/>
      <c r="AD26" s="122"/>
      <c r="AE26" s="122"/>
      <c r="AF26" s="122"/>
      <c r="AG26" s="122"/>
      <c r="AH26" s="122"/>
      <c r="AI26" s="122"/>
      <c r="AJ26" s="122"/>
      <c r="AK26" s="122"/>
      <c r="AL26" s="122"/>
    </row>
    <row r="27" spans="1:38" s="105" customFormat="1" ht="15" x14ac:dyDescent="0.35">
      <c r="A27" s="110">
        <f>'2 Risikoanalyse'!A29</f>
        <v>22</v>
      </c>
      <c r="B27" s="102">
        <f>'2 Risikoanalyse'!B29</f>
        <v>0</v>
      </c>
      <c r="C27" s="223">
        <f>'2 Risikoanalyse'!O29</f>
        <v>0</v>
      </c>
      <c r="D27" s="224">
        <f>'2 Risikoanalyse'!P29</f>
        <v>0</v>
      </c>
      <c r="E27" s="226">
        <f>'2 Risikoanalyse'!Q29</f>
        <v>0</v>
      </c>
      <c r="F27" s="103">
        <f>'2 Risikoanalyse'!R29</f>
        <v>0</v>
      </c>
      <c r="G27" s="119">
        <f>'4 Handlingsplan'!G27</f>
        <v>0</v>
      </c>
      <c r="H27" s="119">
        <f>'4 Handlingsplan'!J27</f>
        <v>0</v>
      </c>
      <c r="I27" s="119">
        <f>'4 Handlingsplan'!K27</f>
        <v>0</v>
      </c>
      <c r="J27" s="117">
        <f>'4 Handlingsplan'!L27</f>
        <v>0</v>
      </c>
      <c r="K27" s="99"/>
      <c r="L27" s="99"/>
      <c r="M27" s="5"/>
      <c r="N27" s="6"/>
      <c r="O27" s="6"/>
      <c r="P27" s="6"/>
      <c r="Q27" s="7"/>
      <c r="R27" s="5"/>
      <c r="S27" s="6"/>
      <c r="T27" s="6"/>
      <c r="U27" s="6"/>
      <c r="V27" s="7"/>
      <c r="W27" s="220">
        <f t="shared" si="3"/>
        <v>0</v>
      </c>
      <c r="X27" s="222">
        <f t="shared" si="4"/>
        <v>0</v>
      </c>
      <c r="Y27" s="225">
        <f t="shared" si="5"/>
        <v>0</v>
      </c>
      <c r="Z27" s="14"/>
      <c r="AC27" s="122"/>
      <c r="AD27" s="122"/>
      <c r="AE27" s="122"/>
      <c r="AF27" s="122"/>
      <c r="AG27" s="122"/>
      <c r="AH27" s="122"/>
      <c r="AI27" s="122"/>
      <c r="AJ27" s="122"/>
      <c r="AK27" s="122"/>
      <c r="AL27" s="122"/>
    </row>
    <row r="28" spans="1:38" s="105" customFormat="1" ht="15.75" customHeight="1" x14ac:dyDescent="0.35">
      <c r="A28" s="110">
        <f>'2 Risikoanalyse'!A30</f>
        <v>23</v>
      </c>
      <c r="B28" s="102">
        <f>'2 Risikoanalyse'!B30</f>
        <v>0</v>
      </c>
      <c r="C28" s="223">
        <f>'2 Risikoanalyse'!O30</f>
        <v>0</v>
      </c>
      <c r="D28" s="224">
        <f>'2 Risikoanalyse'!P30</f>
        <v>0</v>
      </c>
      <c r="E28" s="226">
        <f>'2 Risikoanalyse'!Q30</f>
        <v>0</v>
      </c>
      <c r="F28" s="103">
        <f>'2 Risikoanalyse'!R30</f>
        <v>0</v>
      </c>
      <c r="G28" s="119">
        <f>'4 Handlingsplan'!G28</f>
        <v>0</v>
      </c>
      <c r="H28" s="119">
        <f>'4 Handlingsplan'!J28</f>
        <v>0</v>
      </c>
      <c r="I28" s="119">
        <f>'4 Handlingsplan'!K28</f>
        <v>0</v>
      </c>
      <c r="J28" s="117">
        <f>'4 Handlingsplan'!L28</f>
        <v>0</v>
      </c>
      <c r="K28" s="99"/>
      <c r="L28" s="99"/>
      <c r="M28" s="5"/>
      <c r="N28" s="6"/>
      <c r="O28" s="6"/>
      <c r="P28" s="6"/>
      <c r="Q28" s="7"/>
      <c r="R28" s="5"/>
      <c r="S28" s="6"/>
      <c r="T28" s="6"/>
      <c r="U28" s="6"/>
      <c r="V28" s="7"/>
      <c r="W28" s="220">
        <f t="shared" ref="W28:W37" si="6">IF(SUM(M28:Q28)*SUM(R28:V28)&lt;=4,SUM(M28:Q28)*SUM(R28:V28),0)</f>
        <v>0</v>
      </c>
      <c r="X28" s="222">
        <f t="shared" ref="X28:X37" si="7">IF(W28+Y28=0,SUM(M28:Q28)*SUM(R28:V28),0)</f>
        <v>0</v>
      </c>
      <c r="Y28" s="225">
        <f t="shared" ref="Y28:Y37" si="8">IF(SUM(M28:Q28)*SUM(R28:V28)&gt;14,SUM(M28:Q28)*SUM(R28:V28),0)</f>
        <v>0</v>
      </c>
      <c r="Z28" s="14"/>
      <c r="AC28" s="122"/>
      <c r="AD28" s="122"/>
      <c r="AE28" s="122"/>
      <c r="AF28" s="122"/>
      <c r="AG28" s="122"/>
      <c r="AH28" s="122"/>
      <c r="AI28" s="122"/>
      <c r="AJ28" s="122"/>
      <c r="AK28" s="122"/>
      <c r="AL28" s="122"/>
    </row>
    <row r="29" spans="1:38" s="105" customFormat="1" ht="15" x14ac:dyDescent="0.35">
      <c r="A29" s="110">
        <f>'2 Risikoanalyse'!A31</f>
        <v>24</v>
      </c>
      <c r="B29" s="102">
        <f>'2 Risikoanalyse'!B31</f>
        <v>0</v>
      </c>
      <c r="C29" s="223">
        <f>'2 Risikoanalyse'!O31</f>
        <v>0</v>
      </c>
      <c r="D29" s="224">
        <f>'2 Risikoanalyse'!P31</f>
        <v>0</v>
      </c>
      <c r="E29" s="226">
        <f>'2 Risikoanalyse'!Q31</f>
        <v>0</v>
      </c>
      <c r="F29" s="103">
        <f>'2 Risikoanalyse'!R31</f>
        <v>0</v>
      </c>
      <c r="G29" s="119">
        <f>'4 Handlingsplan'!G29</f>
        <v>0</v>
      </c>
      <c r="H29" s="119">
        <f>'4 Handlingsplan'!J29</f>
        <v>0</v>
      </c>
      <c r="I29" s="119">
        <f>'4 Handlingsplan'!K29</f>
        <v>0</v>
      </c>
      <c r="J29" s="117">
        <f>'4 Handlingsplan'!L29</f>
        <v>0</v>
      </c>
      <c r="K29" s="99"/>
      <c r="L29" s="99"/>
      <c r="M29" s="5"/>
      <c r="N29" s="6"/>
      <c r="O29" s="6"/>
      <c r="P29" s="6"/>
      <c r="Q29" s="7"/>
      <c r="R29" s="5"/>
      <c r="S29" s="6"/>
      <c r="T29" s="6"/>
      <c r="U29" s="6"/>
      <c r="V29" s="7"/>
      <c r="W29" s="220">
        <f t="shared" si="6"/>
        <v>0</v>
      </c>
      <c r="X29" s="222">
        <f t="shared" si="7"/>
        <v>0</v>
      </c>
      <c r="Y29" s="225">
        <f t="shared" si="8"/>
        <v>0</v>
      </c>
      <c r="Z29" s="14"/>
      <c r="AC29" s="122"/>
      <c r="AD29" s="122"/>
      <c r="AE29" s="122"/>
      <c r="AF29" s="122"/>
      <c r="AG29" s="122"/>
      <c r="AH29" s="122"/>
      <c r="AI29" s="122"/>
      <c r="AJ29" s="122"/>
      <c r="AK29" s="122"/>
      <c r="AL29" s="122"/>
    </row>
    <row r="30" spans="1:38" s="105" customFormat="1" ht="15" x14ac:dyDescent="0.35">
      <c r="A30" s="110">
        <f>'2 Risikoanalyse'!A32</f>
        <v>25</v>
      </c>
      <c r="B30" s="102">
        <f>'2 Risikoanalyse'!B32</f>
        <v>0</v>
      </c>
      <c r="C30" s="223">
        <f>'2 Risikoanalyse'!O32</f>
        <v>0</v>
      </c>
      <c r="D30" s="224">
        <f>'2 Risikoanalyse'!P32</f>
        <v>0</v>
      </c>
      <c r="E30" s="226">
        <f>'2 Risikoanalyse'!Q32</f>
        <v>0</v>
      </c>
      <c r="F30" s="103">
        <f>'2 Risikoanalyse'!R32</f>
        <v>0</v>
      </c>
      <c r="G30" s="119">
        <f>'4 Handlingsplan'!G30</f>
        <v>0</v>
      </c>
      <c r="H30" s="119">
        <f>'4 Handlingsplan'!J30</f>
        <v>0</v>
      </c>
      <c r="I30" s="119">
        <f>'4 Handlingsplan'!K30</f>
        <v>0</v>
      </c>
      <c r="J30" s="117">
        <f>'4 Handlingsplan'!L30</f>
        <v>0</v>
      </c>
      <c r="K30" s="99"/>
      <c r="L30" s="99"/>
      <c r="M30" s="5"/>
      <c r="N30" s="6"/>
      <c r="O30" s="6"/>
      <c r="P30" s="6"/>
      <c r="Q30" s="7"/>
      <c r="R30" s="5"/>
      <c r="S30" s="6"/>
      <c r="T30" s="6"/>
      <c r="U30" s="6"/>
      <c r="V30" s="7"/>
      <c r="W30" s="220">
        <f t="shared" si="6"/>
        <v>0</v>
      </c>
      <c r="X30" s="222">
        <f t="shared" si="7"/>
        <v>0</v>
      </c>
      <c r="Y30" s="225">
        <f t="shared" si="8"/>
        <v>0</v>
      </c>
      <c r="Z30" s="14"/>
      <c r="AC30" s="122"/>
      <c r="AD30" s="122"/>
      <c r="AE30" s="122"/>
      <c r="AF30" s="122"/>
      <c r="AG30" s="122"/>
      <c r="AH30" s="122"/>
      <c r="AI30" s="122"/>
      <c r="AJ30" s="122"/>
      <c r="AK30" s="122"/>
      <c r="AL30" s="122"/>
    </row>
    <row r="31" spans="1:38" s="105" customFormat="1" ht="15" x14ac:dyDescent="0.35">
      <c r="A31" s="110">
        <f>'2 Risikoanalyse'!A33</f>
        <v>26</v>
      </c>
      <c r="B31" s="102">
        <f>'2 Risikoanalyse'!B33</f>
        <v>0</v>
      </c>
      <c r="C31" s="223">
        <f>'2 Risikoanalyse'!O33</f>
        <v>0</v>
      </c>
      <c r="D31" s="224">
        <f>'2 Risikoanalyse'!P33</f>
        <v>0</v>
      </c>
      <c r="E31" s="226">
        <f>'2 Risikoanalyse'!Q33</f>
        <v>0</v>
      </c>
      <c r="F31" s="103">
        <f>'2 Risikoanalyse'!R33</f>
        <v>0</v>
      </c>
      <c r="G31" s="119">
        <f>'4 Handlingsplan'!G31</f>
        <v>0</v>
      </c>
      <c r="H31" s="119">
        <f>'4 Handlingsplan'!J31</f>
        <v>0</v>
      </c>
      <c r="I31" s="119">
        <f>'4 Handlingsplan'!K31</f>
        <v>0</v>
      </c>
      <c r="J31" s="117">
        <f>'4 Handlingsplan'!L31</f>
        <v>0</v>
      </c>
      <c r="K31" s="99"/>
      <c r="L31" s="99"/>
      <c r="M31" s="5"/>
      <c r="N31" s="6"/>
      <c r="O31" s="6"/>
      <c r="P31" s="6"/>
      <c r="Q31" s="7"/>
      <c r="R31" s="5"/>
      <c r="S31" s="6"/>
      <c r="T31" s="6"/>
      <c r="U31" s="6"/>
      <c r="V31" s="7"/>
      <c r="W31" s="220">
        <f t="shared" si="6"/>
        <v>0</v>
      </c>
      <c r="X31" s="222">
        <f t="shared" si="7"/>
        <v>0</v>
      </c>
      <c r="Y31" s="225">
        <f t="shared" si="8"/>
        <v>0</v>
      </c>
      <c r="Z31" s="14"/>
      <c r="AC31" s="122"/>
      <c r="AD31" s="122"/>
      <c r="AE31" s="122"/>
      <c r="AF31" s="122"/>
      <c r="AG31" s="122"/>
      <c r="AH31" s="122"/>
      <c r="AI31" s="122"/>
      <c r="AJ31" s="122"/>
      <c r="AK31" s="122"/>
      <c r="AL31" s="122"/>
    </row>
    <row r="32" spans="1:38" s="105" customFormat="1" ht="15" x14ac:dyDescent="0.35">
      <c r="A32" s="110">
        <f>'2 Risikoanalyse'!A34</f>
        <v>27</v>
      </c>
      <c r="B32" s="102">
        <f>'2 Risikoanalyse'!B34</f>
        <v>0</v>
      </c>
      <c r="C32" s="223">
        <f>'2 Risikoanalyse'!O34</f>
        <v>0</v>
      </c>
      <c r="D32" s="224">
        <f>'2 Risikoanalyse'!P34</f>
        <v>0</v>
      </c>
      <c r="E32" s="226">
        <f>'2 Risikoanalyse'!Q34</f>
        <v>0</v>
      </c>
      <c r="F32" s="103">
        <f>'2 Risikoanalyse'!R34</f>
        <v>0</v>
      </c>
      <c r="G32" s="119">
        <f>'4 Handlingsplan'!G32</f>
        <v>0</v>
      </c>
      <c r="H32" s="119">
        <f>'4 Handlingsplan'!J32</f>
        <v>0</v>
      </c>
      <c r="I32" s="119">
        <f>'4 Handlingsplan'!K32</f>
        <v>0</v>
      </c>
      <c r="J32" s="117">
        <f>'4 Handlingsplan'!L32</f>
        <v>0</v>
      </c>
      <c r="K32" s="99"/>
      <c r="L32" s="99"/>
      <c r="M32" s="5"/>
      <c r="N32" s="6"/>
      <c r="O32" s="6"/>
      <c r="P32" s="6"/>
      <c r="Q32" s="7"/>
      <c r="R32" s="5"/>
      <c r="S32" s="6"/>
      <c r="T32" s="6"/>
      <c r="U32" s="6"/>
      <c r="V32" s="7"/>
      <c r="W32" s="220">
        <f t="shared" si="6"/>
        <v>0</v>
      </c>
      <c r="X32" s="222">
        <f t="shared" si="7"/>
        <v>0</v>
      </c>
      <c r="Y32" s="225">
        <f t="shared" si="8"/>
        <v>0</v>
      </c>
      <c r="Z32" s="14"/>
      <c r="AC32" s="122"/>
      <c r="AD32" s="122"/>
      <c r="AE32" s="122"/>
      <c r="AF32" s="122"/>
      <c r="AG32" s="122"/>
      <c r="AH32" s="122"/>
      <c r="AI32" s="122"/>
      <c r="AJ32" s="122"/>
      <c r="AK32" s="122"/>
      <c r="AL32" s="122"/>
    </row>
    <row r="33" spans="1:38" s="105" customFormat="1" ht="15" x14ac:dyDescent="0.35">
      <c r="A33" s="110">
        <f>'2 Risikoanalyse'!A35</f>
        <v>28</v>
      </c>
      <c r="B33" s="102">
        <f>'2 Risikoanalyse'!B35</f>
        <v>0</v>
      </c>
      <c r="C33" s="223">
        <f>'2 Risikoanalyse'!O35</f>
        <v>0</v>
      </c>
      <c r="D33" s="224">
        <f>'2 Risikoanalyse'!P35</f>
        <v>0</v>
      </c>
      <c r="E33" s="226">
        <f>'2 Risikoanalyse'!Q35</f>
        <v>0</v>
      </c>
      <c r="F33" s="103">
        <f>'2 Risikoanalyse'!R35</f>
        <v>0</v>
      </c>
      <c r="G33" s="119">
        <f>'4 Handlingsplan'!G33</f>
        <v>0</v>
      </c>
      <c r="H33" s="119">
        <f>'4 Handlingsplan'!J33</f>
        <v>0</v>
      </c>
      <c r="I33" s="119">
        <f>'4 Handlingsplan'!K33</f>
        <v>0</v>
      </c>
      <c r="J33" s="117">
        <f>'4 Handlingsplan'!L33</f>
        <v>0</v>
      </c>
      <c r="K33" s="99"/>
      <c r="L33" s="99"/>
      <c r="M33" s="5"/>
      <c r="N33" s="6"/>
      <c r="O33" s="6"/>
      <c r="P33" s="6"/>
      <c r="Q33" s="7"/>
      <c r="R33" s="5"/>
      <c r="S33" s="6"/>
      <c r="T33" s="6"/>
      <c r="U33" s="6"/>
      <c r="V33" s="7"/>
      <c r="W33" s="220">
        <f t="shared" si="6"/>
        <v>0</v>
      </c>
      <c r="X33" s="222">
        <f t="shared" si="7"/>
        <v>0</v>
      </c>
      <c r="Y33" s="225">
        <f t="shared" si="8"/>
        <v>0</v>
      </c>
      <c r="Z33" s="14"/>
      <c r="AC33" s="122"/>
      <c r="AD33" s="122"/>
      <c r="AE33" s="122"/>
      <c r="AF33" s="122"/>
      <c r="AG33" s="122"/>
      <c r="AH33" s="122"/>
      <c r="AI33" s="122"/>
      <c r="AJ33" s="122"/>
      <c r="AK33" s="122"/>
      <c r="AL33" s="122"/>
    </row>
    <row r="34" spans="1:38" s="105" customFormat="1" ht="15" x14ac:dyDescent="0.35">
      <c r="A34" s="110">
        <f>'2 Risikoanalyse'!A36</f>
        <v>29</v>
      </c>
      <c r="B34" s="102">
        <f>'2 Risikoanalyse'!B36</f>
        <v>0</v>
      </c>
      <c r="C34" s="223">
        <f>'2 Risikoanalyse'!O36</f>
        <v>0</v>
      </c>
      <c r="D34" s="224">
        <f>'2 Risikoanalyse'!P36</f>
        <v>0</v>
      </c>
      <c r="E34" s="226">
        <f>'2 Risikoanalyse'!Q36</f>
        <v>0</v>
      </c>
      <c r="F34" s="103">
        <f>'2 Risikoanalyse'!R36</f>
        <v>0</v>
      </c>
      <c r="G34" s="119">
        <f>'4 Handlingsplan'!G34</f>
        <v>0</v>
      </c>
      <c r="H34" s="119">
        <f>'4 Handlingsplan'!J34</f>
        <v>0</v>
      </c>
      <c r="I34" s="119">
        <f>'4 Handlingsplan'!K34</f>
        <v>0</v>
      </c>
      <c r="J34" s="117">
        <f>'4 Handlingsplan'!L34</f>
        <v>0</v>
      </c>
      <c r="K34" s="99"/>
      <c r="L34" s="99"/>
      <c r="M34" s="5"/>
      <c r="N34" s="6"/>
      <c r="O34" s="6"/>
      <c r="P34" s="6"/>
      <c r="Q34" s="7"/>
      <c r="R34" s="5"/>
      <c r="S34" s="6"/>
      <c r="T34" s="6"/>
      <c r="U34" s="6"/>
      <c r="V34" s="7"/>
      <c r="W34" s="220">
        <f t="shared" si="6"/>
        <v>0</v>
      </c>
      <c r="X34" s="222">
        <f t="shared" si="7"/>
        <v>0</v>
      </c>
      <c r="Y34" s="225">
        <f t="shared" si="8"/>
        <v>0</v>
      </c>
      <c r="Z34" s="14"/>
      <c r="AC34" s="122"/>
      <c r="AD34" s="122"/>
      <c r="AE34" s="122"/>
      <c r="AF34" s="122"/>
      <c r="AG34" s="122"/>
      <c r="AH34" s="122"/>
      <c r="AI34" s="122"/>
      <c r="AJ34" s="122"/>
      <c r="AK34" s="122"/>
      <c r="AL34" s="122"/>
    </row>
    <row r="35" spans="1:38" s="105" customFormat="1" ht="15" x14ac:dyDescent="0.35">
      <c r="A35" s="110">
        <f>'2 Risikoanalyse'!A37</f>
        <v>30</v>
      </c>
      <c r="B35" s="102">
        <f>'2 Risikoanalyse'!B37</f>
        <v>0</v>
      </c>
      <c r="C35" s="223">
        <f>'2 Risikoanalyse'!O37</f>
        <v>0</v>
      </c>
      <c r="D35" s="224">
        <f>'2 Risikoanalyse'!P37</f>
        <v>0</v>
      </c>
      <c r="E35" s="226">
        <f>'2 Risikoanalyse'!Q37</f>
        <v>0</v>
      </c>
      <c r="F35" s="103">
        <f>'2 Risikoanalyse'!R37</f>
        <v>0</v>
      </c>
      <c r="G35" s="119">
        <f>'4 Handlingsplan'!G35</f>
        <v>0</v>
      </c>
      <c r="H35" s="119">
        <f>'4 Handlingsplan'!J35</f>
        <v>0</v>
      </c>
      <c r="I35" s="119">
        <f>'4 Handlingsplan'!K35</f>
        <v>0</v>
      </c>
      <c r="J35" s="117">
        <f>'4 Handlingsplan'!L35</f>
        <v>0</v>
      </c>
      <c r="K35" s="99"/>
      <c r="L35" s="99"/>
      <c r="M35" s="5"/>
      <c r="N35" s="6"/>
      <c r="O35" s="6"/>
      <c r="P35" s="6"/>
      <c r="Q35" s="7"/>
      <c r="R35" s="5"/>
      <c r="S35" s="6"/>
      <c r="T35" s="6"/>
      <c r="U35" s="6"/>
      <c r="V35" s="7"/>
      <c r="W35" s="220">
        <f t="shared" si="6"/>
        <v>0</v>
      </c>
      <c r="X35" s="222">
        <f t="shared" si="7"/>
        <v>0</v>
      </c>
      <c r="Y35" s="225">
        <f t="shared" si="8"/>
        <v>0</v>
      </c>
      <c r="Z35" s="14"/>
      <c r="AC35" s="122"/>
      <c r="AD35" s="122"/>
      <c r="AE35" s="122"/>
      <c r="AF35" s="122"/>
      <c r="AG35" s="122"/>
      <c r="AH35" s="122"/>
      <c r="AI35" s="122"/>
      <c r="AJ35" s="122"/>
      <c r="AK35" s="122"/>
      <c r="AL35" s="122"/>
    </row>
    <row r="36" spans="1:38" s="105" customFormat="1" ht="15" x14ac:dyDescent="0.35">
      <c r="A36" s="110">
        <f>'2 Risikoanalyse'!A38</f>
        <v>31</v>
      </c>
      <c r="B36" s="102">
        <f>'2 Risikoanalyse'!B38</f>
        <v>0</v>
      </c>
      <c r="C36" s="223">
        <f>'2 Risikoanalyse'!O38</f>
        <v>0</v>
      </c>
      <c r="D36" s="224">
        <f>'2 Risikoanalyse'!P38</f>
        <v>0</v>
      </c>
      <c r="E36" s="226">
        <f>'2 Risikoanalyse'!Q38</f>
        <v>0</v>
      </c>
      <c r="F36" s="103">
        <f>'2 Risikoanalyse'!R38</f>
        <v>0</v>
      </c>
      <c r="G36" s="119">
        <f>'4 Handlingsplan'!G36</f>
        <v>0</v>
      </c>
      <c r="H36" s="119">
        <f>'4 Handlingsplan'!J36</f>
        <v>0</v>
      </c>
      <c r="I36" s="119">
        <f>'4 Handlingsplan'!K36</f>
        <v>0</v>
      </c>
      <c r="J36" s="117">
        <f>'4 Handlingsplan'!L36</f>
        <v>0</v>
      </c>
      <c r="K36" s="99"/>
      <c r="L36" s="99"/>
      <c r="M36" s="5"/>
      <c r="N36" s="6"/>
      <c r="O36" s="6"/>
      <c r="P36" s="6"/>
      <c r="Q36" s="7"/>
      <c r="R36" s="5"/>
      <c r="S36" s="6"/>
      <c r="T36" s="6"/>
      <c r="U36" s="6"/>
      <c r="V36" s="7"/>
      <c r="W36" s="220">
        <f t="shared" si="6"/>
        <v>0</v>
      </c>
      <c r="X36" s="222">
        <f t="shared" si="7"/>
        <v>0</v>
      </c>
      <c r="Y36" s="225">
        <f t="shared" si="8"/>
        <v>0</v>
      </c>
      <c r="Z36" s="14"/>
      <c r="AC36" s="122"/>
      <c r="AD36" s="122"/>
      <c r="AE36" s="122"/>
      <c r="AF36" s="122"/>
      <c r="AG36" s="122"/>
      <c r="AH36" s="122"/>
      <c r="AI36" s="122"/>
      <c r="AJ36" s="122"/>
      <c r="AK36" s="122"/>
      <c r="AL36" s="122"/>
    </row>
    <row r="37" spans="1:38" s="105" customFormat="1" ht="15" x14ac:dyDescent="0.35">
      <c r="A37" s="110">
        <f>'2 Risikoanalyse'!A39</f>
        <v>32</v>
      </c>
      <c r="B37" s="102">
        <f>'2 Risikoanalyse'!B39</f>
        <v>0</v>
      </c>
      <c r="C37" s="223">
        <f>'2 Risikoanalyse'!O39</f>
        <v>0</v>
      </c>
      <c r="D37" s="224">
        <f>'2 Risikoanalyse'!P39</f>
        <v>0</v>
      </c>
      <c r="E37" s="226">
        <f>'2 Risikoanalyse'!Q39</f>
        <v>0</v>
      </c>
      <c r="F37" s="103">
        <f>'2 Risikoanalyse'!R39</f>
        <v>0</v>
      </c>
      <c r="G37" s="119">
        <f>'4 Handlingsplan'!G37</f>
        <v>0</v>
      </c>
      <c r="H37" s="119">
        <f>'4 Handlingsplan'!J37</f>
        <v>0</v>
      </c>
      <c r="I37" s="119">
        <f>'4 Handlingsplan'!K37</f>
        <v>0</v>
      </c>
      <c r="J37" s="117">
        <f>'4 Handlingsplan'!L37</f>
        <v>0</v>
      </c>
      <c r="K37" s="99"/>
      <c r="L37" s="99"/>
      <c r="M37" s="5"/>
      <c r="N37" s="6"/>
      <c r="O37" s="6"/>
      <c r="P37" s="6"/>
      <c r="Q37" s="7"/>
      <c r="R37" s="5"/>
      <c r="S37" s="6"/>
      <c r="T37" s="6"/>
      <c r="U37" s="6"/>
      <c r="V37" s="7"/>
      <c r="W37" s="220">
        <f t="shared" si="6"/>
        <v>0</v>
      </c>
      <c r="X37" s="222">
        <f t="shared" si="7"/>
        <v>0</v>
      </c>
      <c r="Y37" s="225">
        <f t="shared" si="8"/>
        <v>0</v>
      </c>
      <c r="Z37" s="14"/>
      <c r="AC37" s="122"/>
      <c r="AD37" s="122"/>
      <c r="AE37" s="122"/>
      <c r="AF37" s="122"/>
      <c r="AG37" s="122"/>
      <c r="AH37" s="122"/>
      <c r="AI37" s="122"/>
      <c r="AJ37" s="122"/>
      <c r="AK37" s="122"/>
      <c r="AL37" s="122"/>
    </row>
    <row r="38" spans="1:38" s="105" customFormat="1" ht="15.75" customHeight="1" x14ac:dyDescent="0.35">
      <c r="A38" s="110">
        <f>'2 Risikoanalyse'!A40</f>
        <v>33</v>
      </c>
      <c r="B38" s="102">
        <f>'2 Risikoanalyse'!B40</f>
        <v>0</v>
      </c>
      <c r="C38" s="223">
        <f>'2 Risikoanalyse'!O40</f>
        <v>0</v>
      </c>
      <c r="D38" s="224">
        <f>'2 Risikoanalyse'!P40</f>
        <v>0</v>
      </c>
      <c r="E38" s="226">
        <f>'2 Risikoanalyse'!Q40</f>
        <v>0</v>
      </c>
      <c r="F38" s="103">
        <f>'2 Risikoanalyse'!R40</f>
        <v>0</v>
      </c>
      <c r="G38" s="119">
        <f>'4 Handlingsplan'!G38</f>
        <v>0</v>
      </c>
      <c r="H38" s="119">
        <f>'4 Handlingsplan'!J38</f>
        <v>0</v>
      </c>
      <c r="I38" s="119">
        <f>'4 Handlingsplan'!K38</f>
        <v>0</v>
      </c>
      <c r="J38" s="117">
        <f>'4 Handlingsplan'!L38</f>
        <v>0</v>
      </c>
      <c r="K38" s="99"/>
      <c r="L38" s="99"/>
      <c r="M38" s="5"/>
      <c r="N38" s="6"/>
      <c r="O38" s="6"/>
      <c r="P38" s="6"/>
      <c r="Q38" s="7"/>
      <c r="R38" s="5"/>
      <c r="S38" s="6"/>
      <c r="T38" s="6"/>
      <c r="U38" s="6"/>
      <c r="V38" s="7"/>
      <c r="W38" s="220">
        <f t="shared" ref="W38:W47" si="9">IF(SUM(M38:Q38)*SUM(R38:V38)&lt;=4,SUM(M38:Q38)*SUM(R38:V38),0)</f>
        <v>0</v>
      </c>
      <c r="X38" s="222">
        <f t="shared" ref="X38:X47" si="10">IF(W38+Y38=0,SUM(M38:Q38)*SUM(R38:V38),0)</f>
        <v>0</v>
      </c>
      <c r="Y38" s="225">
        <f t="shared" ref="Y38:Y47" si="11">IF(SUM(M38:Q38)*SUM(R38:V38)&gt;14,SUM(M38:Q38)*SUM(R38:V38),0)</f>
        <v>0</v>
      </c>
      <c r="Z38" s="14"/>
      <c r="AC38" s="122"/>
      <c r="AD38" s="122"/>
      <c r="AE38" s="122"/>
      <c r="AF38" s="122"/>
      <c r="AG38" s="122"/>
      <c r="AH38" s="122"/>
      <c r="AI38" s="122"/>
      <c r="AJ38" s="122"/>
      <c r="AK38" s="122"/>
      <c r="AL38" s="122"/>
    </row>
    <row r="39" spans="1:38" s="105" customFormat="1" ht="15" x14ac:dyDescent="0.35">
      <c r="A39" s="110">
        <f>'2 Risikoanalyse'!A41</f>
        <v>34</v>
      </c>
      <c r="B39" s="102">
        <f>'2 Risikoanalyse'!B41</f>
        <v>0</v>
      </c>
      <c r="C39" s="223">
        <f>'2 Risikoanalyse'!O41</f>
        <v>0</v>
      </c>
      <c r="D39" s="224">
        <f>'2 Risikoanalyse'!P41</f>
        <v>0</v>
      </c>
      <c r="E39" s="226">
        <f>'2 Risikoanalyse'!Q41</f>
        <v>0</v>
      </c>
      <c r="F39" s="103">
        <f>'2 Risikoanalyse'!R41</f>
        <v>0</v>
      </c>
      <c r="G39" s="119">
        <f>'4 Handlingsplan'!G39</f>
        <v>0</v>
      </c>
      <c r="H39" s="119">
        <f>'4 Handlingsplan'!J39</f>
        <v>0</v>
      </c>
      <c r="I39" s="119">
        <f>'4 Handlingsplan'!K39</f>
        <v>0</v>
      </c>
      <c r="J39" s="117">
        <f>'4 Handlingsplan'!L39</f>
        <v>0</v>
      </c>
      <c r="K39" s="99"/>
      <c r="L39" s="99"/>
      <c r="M39" s="5"/>
      <c r="N39" s="6"/>
      <c r="O39" s="6"/>
      <c r="P39" s="6"/>
      <c r="Q39" s="7"/>
      <c r="R39" s="5"/>
      <c r="S39" s="6"/>
      <c r="T39" s="6"/>
      <c r="U39" s="6"/>
      <c r="V39" s="7"/>
      <c r="W39" s="220">
        <f t="shared" si="9"/>
        <v>0</v>
      </c>
      <c r="X39" s="222">
        <f t="shared" si="10"/>
        <v>0</v>
      </c>
      <c r="Y39" s="225">
        <f t="shared" si="11"/>
        <v>0</v>
      </c>
      <c r="Z39" s="14"/>
      <c r="AC39" s="122"/>
      <c r="AD39" s="122"/>
      <c r="AE39" s="122"/>
      <c r="AF39" s="122"/>
      <c r="AG39" s="122"/>
      <c r="AH39" s="122"/>
      <c r="AI39" s="122"/>
      <c r="AJ39" s="122"/>
      <c r="AK39" s="122"/>
      <c r="AL39" s="122"/>
    </row>
    <row r="40" spans="1:38" s="105" customFormat="1" ht="15" x14ac:dyDescent="0.35">
      <c r="A40" s="110">
        <f>'2 Risikoanalyse'!A42</f>
        <v>35</v>
      </c>
      <c r="B40" s="102">
        <f>'2 Risikoanalyse'!B42</f>
        <v>0</v>
      </c>
      <c r="C40" s="223">
        <f>'2 Risikoanalyse'!O42</f>
        <v>0</v>
      </c>
      <c r="D40" s="224">
        <f>'2 Risikoanalyse'!P42</f>
        <v>0</v>
      </c>
      <c r="E40" s="226">
        <f>'2 Risikoanalyse'!Q42</f>
        <v>0</v>
      </c>
      <c r="F40" s="103">
        <f>'2 Risikoanalyse'!R42</f>
        <v>0</v>
      </c>
      <c r="G40" s="119">
        <f>'4 Handlingsplan'!G40</f>
        <v>0</v>
      </c>
      <c r="H40" s="119">
        <f>'4 Handlingsplan'!J40</f>
        <v>0</v>
      </c>
      <c r="I40" s="119">
        <f>'4 Handlingsplan'!K40</f>
        <v>0</v>
      </c>
      <c r="J40" s="117">
        <f>'4 Handlingsplan'!L40</f>
        <v>0</v>
      </c>
      <c r="K40" s="99"/>
      <c r="L40" s="99"/>
      <c r="M40" s="5"/>
      <c r="N40" s="6"/>
      <c r="O40" s="6"/>
      <c r="P40" s="6"/>
      <c r="Q40" s="7"/>
      <c r="R40" s="5"/>
      <c r="S40" s="6"/>
      <c r="T40" s="6"/>
      <c r="U40" s="6"/>
      <c r="V40" s="7"/>
      <c r="W40" s="220">
        <f t="shared" si="9"/>
        <v>0</v>
      </c>
      <c r="X40" s="222">
        <f t="shared" si="10"/>
        <v>0</v>
      </c>
      <c r="Y40" s="225">
        <f t="shared" si="11"/>
        <v>0</v>
      </c>
      <c r="Z40" s="14"/>
      <c r="AC40" s="122"/>
      <c r="AD40" s="122"/>
      <c r="AE40" s="122"/>
      <c r="AF40" s="122"/>
      <c r="AG40" s="122"/>
      <c r="AH40" s="122"/>
      <c r="AI40" s="122"/>
      <c r="AJ40" s="122"/>
      <c r="AK40" s="122"/>
      <c r="AL40" s="122"/>
    </row>
    <row r="41" spans="1:38" s="105" customFormat="1" ht="15" x14ac:dyDescent="0.35">
      <c r="A41" s="110">
        <f>'2 Risikoanalyse'!A43</f>
        <v>36</v>
      </c>
      <c r="B41" s="102">
        <f>'2 Risikoanalyse'!B43</f>
        <v>0</v>
      </c>
      <c r="C41" s="223">
        <f>'2 Risikoanalyse'!O43</f>
        <v>0</v>
      </c>
      <c r="D41" s="224">
        <f>'2 Risikoanalyse'!P43</f>
        <v>0</v>
      </c>
      <c r="E41" s="226">
        <f>'2 Risikoanalyse'!Q43</f>
        <v>0</v>
      </c>
      <c r="F41" s="103">
        <f>'2 Risikoanalyse'!R43</f>
        <v>0</v>
      </c>
      <c r="G41" s="119">
        <f>'4 Handlingsplan'!G41</f>
        <v>0</v>
      </c>
      <c r="H41" s="119">
        <f>'4 Handlingsplan'!J41</f>
        <v>0</v>
      </c>
      <c r="I41" s="119">
        <f>'4 Handlingsplan'!K41</f>
        <v>0</v>
      </c>
      <c r="J41" s="117">
        <f>'4 Handlingsplan'!L41</f>
        <v>0</v>
      </c>
      <c r="K41" s="99"/>
      <c r="L41" s="99"/>
      <c r="M41" s="5"/>
      <c r="N41" s="6"/>
      <c r="O41" s="6"/>
      <c r="P41" s="6"/>
      <c r="Q41" s="7"/>
      <c r="R41" s="5"/>
      <c r="S41" s="6"/>
      <c r="T41" s="6"/>
      <c r="U41" s="6"/>
      <c r="V41" s="7"/>
      <c r="W41" s="220">
        <f t="shared" si="9"/>
        <v>0</v>
      </c>
      <c r="X41" s="222">
        <f t="shared" si="10"/>
        <v>0</v>
      </c>
      <c r="Y41" s="225">
        <f t="shared" si="11"/>
        <v>0</v>
      </c>
      <c r="Z41" s="14"/>
      <c r="AC41" s="122"/>
      <c r="AD41" s="122"/>
      <c r="AE41" s="122"/>
      <c r="AF41" s="122"/>
      <c r="AG41" s="122"/>
      <c r="AH41" s="122"/>
      <c r="AI41" s="122"/>
      <c r="AJ41" s="122"/>
      <c r="AK41" s="122"/>
      <c r="AL41" s="122"/>
    </row>
    <row r="42" spans="1:38" s="105" customFormat="1" ht="15" x14ac:dyDescent="0.35">
      <c r="A42" s="110">
        <f>'2 Risikoanalyse'!A44</f>
        <v>37</v>
      </c>
      <c r="B42" s="102">
        <f>'2 Risikoanalyse'!B44</f>
        <v>0</v>
      </c>
      <c r="C42" s="223">
        <f>'2 Risikoanalyse'!O44</f>
        <v>0</v>
      </c>
      <c r="D42" s="224">
        <f>'2 Risikoanalyse'!P44</f>
        <v>0</v>
      </c>
      <c r="E42" s="226">
        <f>'2 Risikoanalyse'!Q44</f>
        <v>0</v>
      </c>
      <c r="F42" s="103">
        <f>'2 Risikoanalyse'!R44</f>
        <v>0</v>
      </c>
      <c r="G42" s="119">
        <f>'4 Handlingsplan'!G42</f>
        <v>0</v>
      </c>
      <c r="H42" s="119">
        <f>'4 Handlingsplan'!J42</f>
        <v>0</v>
      </c>
      <c r="I42" s="119">
        <f>'4 Handlingsplan'!K42</f>
        <v>0</v>
      </c>
      <c r="J42" s="117">
        <f>'4 Handlingsplan'!L42</f>
        <v>0</v>
      </c>
      <c r="K42" s="99"/>
      <c r="L42" s="99"/>
      <c r="M42" s="5"/>
      <c r="N42" s="6"/>
      <c r="O42" s="6"/>
      <c r="P42" s="6"/>
      <c r="Q42" s="7"/>
      <c r="R42" s="5"/>
      <c r="S42" s="6"/>
      <c r="T42" s="6"/>
      <c r="U42" s="6"/>
      <c r="V42" s="7"/>
      <c r="W42" s="220">
        <f t="shared" si="9"/>
        <v>0</v>
      </c>
      <c r="X42" s="222">
        <f t="shared" si="10"/>
        <v>0</v>
      </c>
      <c r="Y42" s="225">
        <f t="shared" si="11"/>
        <v>0</v>
      </c>
      <c r="Z42" s="14"/>
      <c r="AC42" s="122"/>
      <c r="AD42" s="122"/>
      <c r="AE42" s="122"/>
      <c r="AF42" s="122"/>
      <c r="AG42" s="122"/>
      <c r="AH42" s="122"/>
      <c r="AI42" s="122"/>
      <c r="AJ42" s="122"/>
      <c r="AK42" s="122"/>
      <c r="AL42" s="122"/>
    </row>
    <row r="43" spans="1:38" s="105" customFormat="1" ht="15" x14ac:dyDescent="0.35">
      <c r="A43" s="110">
        <f>'2 Risikoanalyse'!A45</f>
        <v>38</v>
      </c>
      <c r="B43" s="102">
        <f>'2 Risikoanalyse'!B45</f>
        <v>0</v>
      </c>
      <c r="C43" s="223">
        <f>'2 Risikoanalyse'!O45</f>
        <v>0</v>
      </c>
      <c r="D43" s="224">
        <f>'2 Risikoanalyse'!P45</f>
        <v>0</v>
      </c>
      <c r="E43" s="226">
        <f>'2 Risikoanalyse'!Q45</f>
        <v>0</v>
      </c>
      <c r="F43" s="103">
        <f>'2 Risikoanalyse'!R45</f>
        <v>0</v>
      </c>
      <c r="G43" s="119">
        <f>'4 Handlingsplan'!G43</f>
        <v>0</v>
      </c>
      <c r="H43" s="119">
        <f>'4 Handlingsplan'!J43</f>
        <v>0</v>
      </c>
      <c r="I43" s="119">
        <f>'4 Handlingsplan'!K43</f>
        <v>0</v>
      </c>
      <c r="J43" s="117">
        <f>'4 Handlingsplan'!L43</f>
        <v>0</v>
      </c>
      <c r="K43" s="99"/>
      <c r="L43" s="99"/>
      <c r="M43" s="5"/>
      <c r="N43" s="6"/>
      <c r="O43" s="6"/>
      <c r="P43" s="6"/>
      <c r="Q43" s="7"/>
      <c r="R43" s="5"/>
      <c r="S43" s="6"/>
      <c r="T43" s="6"/>
      <c r="U43" s="6"/>
      <c r="V43" s="7"/>
      <c r="W43" s="220">
        <f t="shared" si="9"/>
        <v>0</v>
      </c>
      <c r="X43" s="222">
        <f t="shared" si="10"/>
        <v>0</v>
      </c>
      <c r="Y43" s="225">
        <f t="shared" si="11"/>
        <v>0</v>
      </c>
      <c r="Z43" s="14"/>
      <c r="AC43" s="122"/>
      <c r="AD43" s="122"/>
      <c r="AE43" s="122"/>
      <c r="AF43" s="122"/>
      <c r="AG43" s="122"/>
      <c r="AH43" s="122"/>
      <c r="AI43" s="122"/>
      <c r="AJ43" s="122"/>
      <c r="AK43" s="122"/>
      <c r="AL43" s="122"/>
    </row>
    <row r="44" spans="1:38" s="105" customFormat="1" ht="15" x14ac:dyDescent="0.35">
      <c r="A44" s="110">
        <f>'2 Risikoanalyse'!A46</f>
        <v>39</v>
      </c>
      <c r="B44" s="102">
        <f>'2 Risikoanalyse'!B46</f>
        <v>0</v>
      </c>
      <c r="C44" s="223">
        <f>'2 Risikoanalyse'!O46</f>
        <v>0</v>
      </c>
      <c r="D44" s="224">
        <f>'2 Risikoanalyse'!P46</f>
        <v>0</v>
      </c>
      <c r="E44" s="226">
        <f>'2 Risikoanalyse'!Q46</f>
        <v>0</v>
      </c>
      <c r="F44" s="103">
        <f>'2 Risikoanalyse'!R46</f>
        <v>0</v>
      </c>
      <c r="G44" s="119">
        <f>'4 Handlingsplan'!G44</f>
        <v>0</v>
      </c>
      <c r="H44" s="119">
        <f>'4 Handlingsplan'!J44</f>
        <v>0</v>
      </c>
      <c r="I44" s="119">
        <f>'4 Handlingsplan'!K44</f>
        <v>0</v>
      </c>
      <c r="J44" s="117">
        <f>'4 Handlingsplan'!L44</f>
        <v>0</v>
      </c>
      <c r="K44" s="99"/>
      <c r="L44" s="99"/>
      <c r="M44" s="5"/>
      <c r="N44" s="6"/>
      <c r="O44" s="6"/>
      <c r="P44" s="6"/>
      <c r="Q44" s="7"/>
      <c r="R44" s="5"/>
      <c r="S44" s="6"/>
      <c r="T44" s="6"/>
      <c r="U44" s="6"/>
      <c r="V44" s="7"/>
      <c r="W44" s="220">
        <f t="shared" si="9"/>
        <v>0</v>
      </c>
      <c r="X44" s="222">
        <f t="shared" si="10"/>
        <v>0</v>
      </c>
      <c r="Y44" s="225">
        <f t="shared" si="11"/>
        <v>0</v>
      </c>
      <c r="Z44" s="14"/>
      <c r="AC44" s="122"/>
      <c r="AD44" s="122"/>
      <c r="AE44" s="122"/>
      <c r="AF44" s="122"/>
      <c r="AG44" s="122"/>
      <c r="AH44" s="122"/>
      <c r="AI44" s="122"/>
      <c r="AJ44" s="122"/>
      <c r="AK44" s="122"/>
      <c r="AL44" s="122"/>
    </row>
    <row r="45" spans="1:38" s="105" customFormat="1" ht="15" x14ac:dyDescent="0.35">
      <c r="A45" s="110">
        <f>'2 Risikoanalyse'!A47</f>
        <v>40</v>
      </c>
      <c r="B45" s="102">
        <f>'2 Risikoanalyse'!B47</f>
        <v>0</v>
      </c>
      <c r="C45" s="223">
        <f>'2 Risikoanalyse'!O47</f>
        <v>0</v>
      </c>
      <c r="D45" s="224">
        <f>'2 Risikoanalyse'!P47</f>
        <v>0</v>
      </c>
      <c r="E45" s="226">
        <f>'2 Risikoanalyse'!Q47</f>
        <v>0</v>
      </c>
      <c r="F45" s="103">
        <f>'2 Risikoanalyse'!R47</f>
        <v>0</v>
      </c>
      <c r="G45" s="119">
        <f>'4 Handlingsplan'!G45</f>
        <v>0</v>
      </c>
      <c r="H45" s="119">
        <f>'4 Handlingsplan'!J45</f>
        <v>0</v>
      </c>
      <c r="I45" s="119">
        <f>'4 Handlingsplan'!K45</f>
        <v>0</v>
      </c>
      <c r="J45" s="117">
        <f>'4 Handlingsplan'!L45</f>
        <v>0</v>
      </c>
      <c r="K45" s="99"/>
      <c r="L45" s="99"/>
      <c r="M45" s="5"/>
      <c r="N45" s="6"/>
      <c r="O45" s="6"/>
      <c r="P45" s="6"/>
      <c r="Q45" s="7"/>
      <c r="R45" s="5"/>
      <c r="S45" s="6"/>
      <c r="T45" s="6"/>
      <c r="U45" s="6"/>
      <c r="V45" s="7"/>
      <c r="W45" s="220">
        <f t="shared" si="9"/>
        <v>0</v>
      </c>
      <c r="X45" s="222">
        <f t="shared" si="10"/>
        <v>0</v>
      </c>
      <c r="Y45" s="225">
        <f t="shared" si="11"/>
        <v>0</v>
      </c>
      <c r="Z45" s="14"/>
      <c r="AC45" s="122"/>
      <c r="AD45" s="122"/>
      <c r="AE45" s="122"/>
      <c r="AF45" s="122"/>
      <c r="AG45" s="122"/>
      <c r="AH45" s="122"/>
      <c r="AI45" s="122"/>
      <c r="AJ45" s="122"/>
      <c r="AK45" s="122"/>
      <c r="AL45" s="122"/>
    </row>
    <row r="46" spans="1:38" s="105" customFormat="1" ht="15" x14ac:dyDescent="0.35">
      <c r="A46" s="110">
        <f>'2 Risikoanalyse'!A48</f>
        <v>41</v>
      </c>
      <c r="B46" s="102">
        <f>'2 Risikoanalyse'!B48</f>
        <v>0</v>
      </c>
      <c r="C46" s="223">
        <f>'2 Risikoanalyse'!O48</f>
        <v>0</v>
      </c>
      <c r="D46" s="224">
        <f>'2 Risikoanalyse'!P48</f>
        <v>0</v>
      </c>
      <c r="E46" s="226">
        <f>'2 Risikoanalyse'!Q48</f>
        <v>0</v>
      </c>
      <c r="F46" s="103">
        <f>'2 Risikoanalyse'!R48</f>
        <v>0</v>
      </c>
      <c r="G46" s="119">
        <f>'4 Handlingsplan'!G46</f>
        <v>0</v>
      </c>
      <c r="H46" s="119">
        <f>'4 Handlingsplan'!J46</f>
        <v>0</v>
      </c>
      <c r="I46" s="119">
        <f>'4 Handlingsplan'!K46</f>
        <v>0</v>
      </c>
      <c r="J46" s="117">
        <f>'4 Handlingsplan'!L46</f>
        <v>0</v>
      </c>
      <c r="K46" s="99"/>
      <c r="L46" s="99"/>
      <c r="M46" s="5"/>
      <c r="N46" s="6"/>
      <c r="O46" s="6"/>
      <c r="P46" s="6"/>
      <c r="Q46" s="7"/>
      <c r="R46" s="5"/>
      <c r="S46" s="6"/>
      <c r="T46" s="6"/>
      <c r="U46" s="6"/>
      <c r="V46" s="7"/>
      <c r="W46" s="220">
        <f t="shared" si="9"/>
        <v>0</v>
      </c>
      <c r="X46" s="222">
        <f t="shared" si="10"/>
        <v>0</v>
      </c>
      <c r="Y46" s="225">
        <f t="shared" si="11"/>
        <v>0</v>
      </c>
      <c r="Z46" s="14"/>
      <c r="AC46" s="122"/>
      <c r="AD46" s="122"/>
      <c r="AE46" s="122"/>
      <c r="AF46" s="122"/>
      <c r="AG46" s="122"/>
      <c r="AH46" s="122"/>
      <c r="AI46" s="122"/>
      <c r="AJ46" s="122"/>
      <c r="AK46" s="122"/>
      <c r="AL46" s="122"/>
    </row>
    <row r="47" spans="1:38" s="105" customFormat="1" ht="15" x14ac:dyDescent="0.35">
      <c r="A47" s="110">
        <f>'2 Risikoanalyse'!A49</f>
        <v>42</v>
      </c>
      <c r="B47" s="102">
        <f>'2 Risikoanalyse'!B49</f>
        <v>0</v>
      </c>
      <c r="C47" s="223">
        <f>'2 Risikoanalyse'!O49</f>
        <v>0</v>
      </c>
      <c r="D47" s="224">
        <f>'2 Risikoanalyse'!P49</f>
        <v>0</v>
      </c>
      <c r="E47" s="226">
        <f>'2 Risikoanalyse'!Q49</f>
        <v>0</v>
      </c>
      <c r="F47" s="103">
        <f>'2 Risikoanalyse'!R49</f>
        <v>0</v>
      </c>
      <c r="G47" s="119">
        <f>'4 Handlingsplan'!G47</f>
        <v>0</v>
      </c>
      <c r="H47" s="119">
        <f>'4 Handlingsplan'!J47</f>
        <v>0</v>
      </c>
      <c r="I47" s="119">
        <f>'4 Handlingsplan'!K47</f>
        <v>0</v>
      </c>
      <c r="J47" s="117">
        <f>'4 Handlingsplan'!L47</f>
        <v>0</v>
      </c>
      <c r="K47" s="99"/>
      <c r="L47" s="99"/>
      <c r="M47" s="5"/>
      <c r="N47" s="6"/>
      <c r="O47" s="6"/>
      <c r="P47" s="6"/>
      <c r="Q47" s="7"/>
      <c r="R47" s="5"/>
      <c r="S47" s="6"/>
      <c r="T47" s="6"/>
      <c r="U47" s="6"/>
      <c r="V47" s="7"/>
      <c r="W47" s="220">
        <f t="shared" si="9"/>
        <v>0</v>
      </c>
      <c r="X47" s="222">
        <f t="shared" si="10"/>
        <v>0</v>
      </c>
      <c r="Y47" s="225">
        <f t="shared" si="11"/>
        <v>0</v>
      </c>
      <c r="Z47" s="14"/>
      <c r="AC47" s="122"/>
      <c r="AD47" s="122"/>
      <c r="AE47" s="122"/>
      <c r="AF47" s="122"/>
      <c r="AG47" s="122"/>
      <c r="AH47" s="122"/>
      <c r="AI47" s="122"/>
      <c r="AJ47" s="122"/>
      <c r="AK47" s="122"/>
      <c r="AL47" s="122"/>
    </row>
    <row r="48" spans="1:38" x14ac:dyDescent="0.4">
      <c r="A48" s="106" t="s">
        <v>59</v>
      </c>
    </row>
    <row r="50" spans="12:26" x14ac:dyDescent="0.4">
      <c r="L50" s="486" t="s">
        <v>76</v>
      </c>
      <c r="M50" s="487"/>
      <c r="N50" s="487"/>
      <c r="O50" s="487"/>
      <c r="P50" s="487"/>
      <c r="Q50" s="487"/>
      <c r="R50" s="487"/>
      <c r="S50" s="487"/>
      <c r="T50" s="487"/>
      <c r="U50" s="487"/>
      <c r="V50" s="487"/>
      <c r="W50" s="487"/>
      <c r="X50" s="487"/>
      <c r="Y50" s="487"/>
      <c r="Z50" s="488"/>
    </row>
    <row r="51" spans="12:26" x14ac:dyDescent="0.4">
      <c r="L51" s="482"/>
      <c r="M51" s="338"/>
      <c r="N51" s="338"/>
      <c r="O51" s="338"/>
      <c r="P51" s="338"/>
      <c r="Q51" s="338"/>
      <c r="R51" s="338"/>
      <c r="S51" s="338"/>
      <c r="T51" s="338"/>
      <c r="U51" s="338"/>
      <c r="V51" s="338"/>
      <c r="W51" s="338"/>
      <c r="X51" s="338"/>
      <c r="Y51" s="338"/>
      <c r="Z51" s="483"/>
    </row>
    <row r="52" spans="12:26" x14ac:dyDescent="0.4">
      <c r="L52" s="482"/>
      <c r="M52" s="338"/>
      <c r="N52" s="338"/>
      <c r="O52" s="338"/>
      <c r="P52" s="338"/>
      <c r="Q52" s="338"/>
      <c r="R52" s="338"/>
      <c r="S52" s="338"/>
      <c r="T52" s="338"/>
      <c r="U52" s="338"/>
      <c r="V52" s="338"/>
      <c r="W52" s="338"/>
      <c r="X52" s="338"/>
      <c r="Y52" s="338"/>
      <c r="Z52" s="483"/>
    </row>
    <row r="53" spans="12:26" x14ac:dyDescent="0.4">
      <c r="L53" s="482"/>
      <c r="M53" s="338"/>
      <c r="N53" s="338"/>
      <c r="O53" s="338"/>
      <c r="P53" s="338"/>
      <c r="Q53" s="338"/>
      <c r="R53" s="338"/>
      <c r="S53" s="338"/>
      <c r="T53" s="338"/>
      <c r="U53" s="338"/>
      <c r="V53" s="338"/>
      <c r="W53" s="338"/>
      <c r="X53" s="338"/>
      <c r="Y53" s="338"/>
      <c r="Z53" s="483"/>
    </row>
    <row r="54" spans="12:26" x14ac:dyDescent="0.4">
      <c r="L54" s="482"/>
      <c r="M54" s="338"/>
      <c r="N54" s="338"/>
      <c r="O54" s="338"/>
      <c r="P54" s="338"/>
      <c r="Q54" s="338"/>
      <c r="R54" s="338"/>
      <c r="S54" s="338"/>
      <c r="T54" s="338"/>
      <c r="U54" s="338"/>
      <c r="V54" s="338"/>
      <c r="W54" s="338"/>
      <c r="X54" s="338"/>
      <c r="Y54" s="338"/>
      <c r="Z54" s="483"/>
    </row>
    <row r="55" spans="12:26" x14ac:dyDescent="0.4">
      <c r="L55" s="482"/>
      <c r="M55" s="338"/>
      <c r="N55" s="338"/>
      <c r="O55" s="338"/>
      <c r="P55" s="338"/>
      <c r="Q55" s="338"/>
      <c r="R55" s="338"/>
      <c r="S55" s="338"/>
      <c r="T55" s="338"/>
      <c r="U55" s="338"/>
      <c r="V55" s="338"/>
      <c r="W55" s="338"/>
      <c r="X55" s="338"/>
      <c r="Y55" s="338"/>
      <c r="Z55" s="483"/>
    </row>
    <row r="56" spans="12:26" x14ac:dyDescent="0.4">
      <c r="L56" s="482"/>
      <c r="M56" s="338"/>
      <c r="N56" s="338"/>
      <c r="O56" s="338"/>
      <c r="P56" s="338"/>
      <c r="Q56" s="338"/>
      <c r="R56" s="338"/>
      <c r="S56" s="338"/>
      <c r="T56" s="338"/>
      <c r="U56" s="338"/>
      <c r="V56" s="338"/>
      <c r="W56" s="338"/>
      <c r="X56" s="338"/>
      <c r="Y56" s="338"/>
      <c r="Z56" s="483"/>
    </row>
    <row r="57" spans="12:26" x14ac:dyDescent="0.4">
      <c r="L57" s="482"/>
      <c r="M57" s="338"/>
      <c r="N57" s="338"/>
      <c r="O57" s="338"/>
      <c r="P57" s="338"/>
      <c r="Q57" s="338"/>
      <c r="R57" s="338"/>
      <c r="S57" s="338"/>
      <c r="T57" s="338"/>
      <c r="U57" s="338"/>
      <c r="V57" s="338"/>
      <c r="W57" s="338"/>
      <c r="X57" s="338"/>
      <c r="Y57" s="338"/>
      <c r="Z57" s="483"/>
    </row>
    <row r="58" spans="12:26" x14ac:dyDescent="0.4">
      <c r="L58" s="484"/>
      <c r="M58" s="463"/>
      <c r="N58" s="463"/>
      <c r="O58" s="463"/>
      <c r="P58" s="463"/>
      <c r="Q58" s="463"/>
      <c r="R58" s="463"/>
      <c r="S58" s="463"/>
      <c r="T58" s="463"/>
      <c r="U58" s="463"/>
      <c r="V58" s="463"/>
      <c r="W58" s="463"/>
      <c r="X58" s="463"/>
      <c r="Y58" s="463"/>
      <c r="Z58" s="485"/>
    </row>
    <row r="59" spans="12:26" ht="12.75" customHeight="1" x14ac:dyDescent="0.4">
      <c r="L59" s="479" t="s">
        <v>77</v>
      </c>
      <c r="M59" s="480"/>
      <c r="N59" s="480"/>
      <c r="O59" s="480"/>
      <c r="P59" s="480"/>
      <c r="Q59" s="480"/>
      <c r="R59" s="480"/>
      <c r="S59" s="480"/>
      <c r="T59" s="480"/>
      <c r="U59" s="480"/>
      <c r="V59" s="480"/>
      <c r="W59" s="480"/>
      <c r="X59" s="480"/>
      <c r="Y59" s="481"/>
      <c r="Z59" s="112">
        <f>IF(AI6&gt;1,AK6,0)</f>
        <v>0</v>
      </c>
    </row>
    <row r="60" spans="12:26" x14ac:dyDescent="0.4">
      <c r="L60" s="482"/>
      <c r="M60" s="338"/>
      <c r="N60" s="338"/>
      <c r="O60" s="338"/>
      <c r="P60" s="338"/>
      <c r="Q60" s="338"/>
      <c r="R60" s="338"/>
      <c r="S60" s="338"/>
      <c r="T60" s="338"/>
      <c r="U60" s="338"/>
      <c r="V60" s="338"/>
      <c r="W60" s="338"/>
      <c r="X60" s="338"/>
      <c r="Y60" s="338"/>
      <c r="Z60" s="483"/>
    </row>
    <row r="61" spans="12:26" x14ac:dyDescent="0.4">
      <c r="L61" s="482"/>
      <c r="M61" s="338"/>
      <c r="N61" s="338"/>
      <c r="O61" s="338"/>
      <c r="P61" s="338"/>
      <c r="Q61" s="338"/>
      <c r="R61" s="338"/>
      <c r="S61" s="338"/>
      <c r="T61" s="338"/>
      <c r="U61" s="338"/>
      <c r="V61" s="338"/>
      <c r="W61" s="338"/>
      <c r="X61" s="338"/>
      <c r="Y61" s="338"/>
      <c r="Z61" s="483"/>
    </row>
    <row r="62" spans="12:26" x14ac:dyDescent="0.4">
      <c r="L62" s="482"/>
      <c r="M62" s="338"/>
      <c r="N62" s="338"/>
      <c r="O62" s="338"/>
      <c r="P62" s="338"/>
      <c r="Q62" s="338"/>
      <c r="R62" s="338"/>
      <c r="S62" s="338"/>
      <c r="T62" s="338"/>
      <c r="U62" s="338"/>
      <c r="V62" s="338"/>
      <c r="W62" s="338"/>
      <c r="X62" s="338"/>
      <c r="Y62" s="338"/>
      <c r="Z62" s="483"/>
    </row>
    <row r="63" spans="12:26" x14ac:dyDescent="0.4">
      <c r="L63" s="482"/>
      <c r="M63" s="338"/>
      <c r="N63" s="338"/>
      <c r="O63" s="338"/>
      <c r="P63" s="338"/>
      <c r="Q63" s="338"/>
      <c r="R63" s="338"/>
      <c r="S63" s="338"/>
      <c r="T63" s="338"/>
      <c r="U63" s="338"/>
      <c r="V63" s="338"/>
      <c r="W63" s="338"/>
      <c r="X63" s="338"/>
      <c r="Y63" s="338"/>
      <c r="Z63" s="483"/>
    </row>
    <row r="64" spans="12:26" x14ac:dyDescent="0.4">
      <c r="L64" s="482"/>
      <c r="M64" s="338"/>
      <c r="N64" s="338"/>
      <c r="O64" s="338"/>
      <c r="P64" s="338"/>
      <c r="Q64" s="338"/>
      <c r="R64" s="338"/>
      <c r="S64" s="338"/>
      <c r="T64" s="338"/>
      <c r="U64" s="338"/>
      <c r="V64" s="338"/>
      <c r="W64" s="338"/>
      <c r="X64" s="338"/>
      <c r="Y64" s="338"/>
      <c r="Z64" s="483"/>
    </row>
    <row r="65" spans="12:26" x14ac:dyDescent="0.4">
      <c r="L65" s="482"/>
      <c r="M65" s="338"/>
      <c r="N65" s="338"/>
      <c r="O65" s="338"/>
      <c r="P65" s="338"/>
      <c r="Q65" s="338"/>
      <c r="R65" s="338"/>
      <c r="S65" s="338"/>
      <c r="T65" s="338"/>
      <c r="U65" s="338"/>
      <c r="V65" s="338"/>
      <c r="W65" s="338"/>
      <c r="X65" s="338"/>
      <c r="Y65" s="338"/>
      <c r="Z65" s="483"/>
    </row>
    <row r="66" spans="12:26" x14ac:dyDescent="0.4">
      <c r="L66" s="484"/>
      <c r="M66" s="463"/>
      <c r="N66" s="463"/>
      <c r="O66" s="463"/>
      <c r="P66" s="463"/>
      <c r="Q66" s="463"/>
      <c r="R66" s="463"/>
      <c r="S66" s="463"/>
      <c r="T66" s="463"/>
      <c r="U66" s="463"/>
      <c r="V66" s="463"/>
      <c r="W66" s="463"/>
      <c r="X66" s="463"/>
      <c r="Y66" s="463"/>
      <c r="Z66" s="485"/>
    </row>
    <row r="67" spans="12:26" ht="12.75" customHeight="1" x14ac:dyDescent="0.4">
      <c r="L67" s="460" t="s">
        <v>78</v>
      </c>
      <c r="M67" s="461"/>
      <c r="N67" s="461"/>
      <c r="O67" s="461"/>
      <c r="P67" s="461"/>
      <c r="Q67" s="461"/>
      <c r="R67" s="461"/>
      <c r="S67" s="461"/>
      <c r="T67" s="461"/>
      <c r="U67" s="461"/>
      <c r="V67" s="461"/>
      <c r="W67" s="461"/>
      <c r="X67" s="461"/>
      <c r="Y67" s="461"/>
      <c r="Z67" s="107" t="s">
        <v>7</v>
      </c>
    </row>
    <row r="68" spans="12:26" x14ac:dyDescent="0.4">
      <c r="L68" s="462">
        <f>K4</f>
        <v>0</v>
      </c>
      <c r="M68" s="463"/>
      <c r="N68" s="463"/>
      <c r="O68" s="463"/>
      <c r="P68" s="463"/>
      <c r="Q68" s="463"/>
      <c r="R68" s="463"/>
      <c r="S68" s="463"/>
      <c r="T68" s="463"/>
      <c r="U68" s="463"/>
      <c r="V68" s="463"/>
      <c r="W68" s="463"/>
      <c r="X68" s="463"/>
      <c r="Y68" s="463"/>
      <c r="Z68" s="120"/>
    </row>
  </sheetData>
  <sheetProtection insertRows="0"/>
  <mergeCells count="23">
    <mergeCell ref="A1:G1"/>
    <mergeCell ref="L67:Y67"/>
    <mergeCell ref="L68:Y68"/>
    <mergeCell ref="M2:Y4"/>
    <mergeCell ref="M5:Q5"/>
    <mergeCell ref="R5:V5"/>
    <mergeCell ref="W5:Y5"/>
    <mergeCell ref="C2:F2"/>
    <mergeCell ref="C3:F3"/>
    <mergeCell ref="L59:Y59"/>
    <mergeCell ref="L60:Z66"/>
    <mergeCell ref="L50:Z58"/>
    <mergeCell ref="A4:F4"/>
    <mergeCell ref="K2:L4"/>
    <mergeCell ref="AE8:AE17"/>
    <mergeCell ref="C5:E5"/>
    <mergeCell ref="Y6:Y7"/>
    <mergeCell ref="W6:W7"/>
    <mergeCell ref="X6:X7"/>
    <mergeCell ref="C6:C7"/>
    <mergeCell ref="D6:D7"/>
    <mergeCell ref="E6:E7"/>
    <mergeCell ref="F6:F7"/>
  </mergeCells>
  <phoneticPr fontId="0" type="noConversion"/>
  <dataValidations count="7">
    <dataValidation type="whole" operator="equal" allowBlank="1" showInputMessage="1" showErrorMessage="1" error="Her kan du bare skrive inn verdien: 5" sqref="V8:V47 Q8:Q47" xr:uid="{00000000-0002-0000-0600-000000000000}">
      <formula1>5</formula1>
    </dataValidation>
    <dataValidation type="whole" operator="equal" allowBlank="1" showInputMessage="1" showErrorMessage="1" error="Her kan du bare skrive inn verdien: 4" sqref="U8:U47 P8:P47" xr:uid="{00000000-0002-0000-0600-000001000000}">
      <formula1>4</formula1>
    </dataValidation>
    <dataValidation type="whole" operator="equal" allowBlank="1" showInputMessage="1" showErrorMessage="1" error="Her kan du bare skrive inn verdien: 3" sqref="T8:T47 O8:O47" xr:uid="{00000000-0002-0000-0600-000002000000}">
      <formula1>3</formula1>
    </dataValidation>
    <dataValidation type="whole" operator="equal" allowBlank="1" showInputMessage="1" showErrorMessage="1" error="Her kan du bare skrive inn verdien: 1" sqref="R8:R47 M8:M47" xr:uid="{00000000-0002-0000-0600-000003000000}">
      <formula1>1</formula1>
    </dataValidation>
    <dataValidation type="whole" operator="equal" allowBlank="1" showInputMessage="1" showErrorMessage="1" error="Her kan du bare skrive verdien: 2" sqref="S8:S47 N8:N47" xr:uid="{00000000-0002-0000-0600-000004000000}">
      <formula1>2</formula1>
    </dataValidation>
    <dataValidation type="list" allowBlank="1" showInputMessage="1" showErrorMessage="1" error="Du må velge og klikke på et av alternativene!" promptTitle="Klikk på alternativ!" sqref="K8:K47" xr:uid="{00000000-0002-0000-0600-000005000000}">
      <formula1>$AD$1:$AD$3</formula1>
    </dataValidation>
    <dataValidation type="list" allowBlank="1" showInputMessage="1" showErrorMessage="1" error="Du må velge og klikke på et av alternativene!" promptTitle="Klikk på alternativ!" sqref="L8:L47" xr:uid="{00000000-0002-0000-0600-000006000000}">
      <formula1>$AF$1:$AF$5</formula1>
    </dataValidation>
  </dataValidations>
  <printOptions horizontalCentered="1"/>
  <pageMargins left="0.21" right="0.19685039370078741" top="0.39370078740157483" bottom="0.35433070866141736" header="0.39370078740157483" footer="0.19685039370078741"/>
  <pageSetup paperSize="9" scale="61" fitToHeight="0" orientation="landscape" r:id="rId1"/>
  <headerFooter alignWithMargins="0">
    <oddFooter>&amp;L&amp;8Utarbeidet av: Henning Ringlund/Roar Prydz Christensen&amp;CSide: &amp;P av &amp;N &amp;RRevidert: 18.05.10]</oddFooter>
  </headerFooter>
  <rowBreaks count="1" manualBreakCount="1">
    <brk id="4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6</vt:i4>
      </vt:variant>
    </vt:vector>
  </HeadingPairs>
  <TitlesOfParts>
    <vt:vector size="13" baseType="lpstr">
      <vt:lpstr>Vedleggsinformasjon</vt:lpstr>
      <vt:lpstr>Veiledning</vt:lpstr>
      <vt:lpstr>1 Akseptkriterier</vt:lpstr>
      <vt:lpstr>2 Risikoanalyse</vt:lpstr>
      <vt:lpstr>3 Risikokart</vt:lpstr>
      <vt:lpstr>4 Handlingsplan</vt:lpstr>
      <vt:lpstr>5 Effektvurdering</vt:lpstr>
      <vt:lpstr>'1 Akseptkriterier'!Utskriftsområde</vt:lpstr>
      <vt:lpstr>'2 Risikoanalyse'!Utskriftsområde</vt:lpstr>
      <vt:lpstr>'3 Risikokart'!Utskriftsområde</vt:lpstr>
      <vt:lpstr>'4 Handlingsplan'!Utskriftsområde</vt:lpstr>
      <vt:lpstr>'5 Effektvurdering'!Utskriftsområde</vt:lpstr>
      <vt:lpstr>'4 Handlingsplan'!Utskriftstitler</vt:lpstr>
    </vt:vector>
  </TitlesOfParts>
  <Company>Ullevål Universitetssykehus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ARBEIDSMILJØAVD</dc:creator>
  <cp:lastModifiedBy>Sandra Rinne Dahl</cp:lastModifiedBy>
  <cp:lastPrinted>2014-11-27T07:06:41Z</cp:lastPrinted>
  <dcterms:created xsi:type="dcterms:W3CDTF">2005-11-07T22:04:17Z</dcterms:created>
  <dcterms:modified xsi:type="dcterms:W3CDTF">2026-02-11T07:20:53Z</dcterms:modified>
</cp:coreProperties>
</file>